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G:\Spectre Local Disk D\WARDI running projects\CERF IOM 2026\Rehabilitation of Water sources\Final docs for publication\"/>
    </mc:Choice>
  </mc:AlternateContent>
  <xr:revisionPtr revIDLastSave="0" documentId="13_ncr:1_{F2912B69-FEB0-422F-9465-CBBB71E848DA}" xr6:coauthVersionLast="47" xr6:coauthVersionMax="47" xr10:uidLastSave="{00000000-0000-0000-0000-000000000000}"/>
  <bookViews>
    <workbookView xWindow="-108" yWindow="-108" windowWidth="23256" windowHeight="14856" tabRatio="692" activeTab="1" xr2:uid="{00000000-000D-0000-FFFF-FFFF00000000}"/>
  </bookViews>
  <sheets>
    <sheet name="Lot 1 of shallow wells_Ceelbur" sheetId="2" r:id="rId1"/>
    <sheet name="Lot 2 of of Sh.wells_Burhakaba" sheetId="1" r:id="rId2"/>
    <sheet name="Lot 3 of Borehole_Ceelbur" sheetId="3" r:id="rId3"/>
    <sheet name="Lot 4 of Borehole_Burhakaba" sheetId="4" r:id="rId4"/>
  </sheets>
  <definedNames>
    <definedName name="_xlnm.Print_Area" localSheetId="0">'Lot 1 of shallow wells_Ceelbur'!$A$1:$F$101</definedName>
    <definedName name="_xlnm.Print_Area" localSheetId="1">'Lot 2 of of Sh.wells_Burhakaba'!$A$1:$F$52</definedName>
    <definedName name="_xlnm.Print_Area" localSheetId="2">'Lot 3 of Borehole_Ceelbur'!$A$1:$F$323</definedName>
    <definedName name="_xlnm.Print_Area" localSheetId="3">'Lot 4 of Borehole_Burhakaba'!$A$1:$F$338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3" i="1" l="1"/>
  <c r="F103" i="3"/>
  <c r="F104" i="3"/>
  <c r="F105" i="3"/>
  <c r="F106" i="3"/>
  <c r="F107" i="3"/>
  <c r="F108" i="3"/>
  <c r="F109" i="3"/>
  <c r="F110" i="3"/>
  <c r="F111" i="3"/>
  <c r="F112" i="3"/>
  <c r="F113" i="3"/>
  <c r="F114" i="3"/>
  <c r="F116" i="3"/>
  <c r="F117" i="3"/>
  <c r="F118" i="3"/>
  <c r="F119" i="3"/>
  <c r="F120" i="3"/>
  <c r="F121" i="3"/>
  <c r="F122" i="3"/>
  <c r="F123" i="3"/>
  <c r="F124" i="3"/>
  <c r="F125" i="3"/>
  <c r="F319" i="4"/>
  <c r="F318" i="4"/>
  <c r="F317" i="4"/>
  <c r="F314" i="4"/>
  <c r="F311" i="4"/>
  <c r="F309" i="4"/>
  <c r="F308" i="4"/>
  <c r="F307" i="4"/>
  <c r="F305" i="4"/>
  <c r="F304" i="4"/>
  <c r="F302" i="4"/>
  <c r="F299" i="4"/>
  <c r="F298" i="4"/>
  <c r="F296" i="4"/>
  <c r="F295" i="4"/>
  <c r="F292" i="4"/>
  <c r="F291" i="4"/>
  <c r="D289" i="4"/>
  <c r="F289" i="4" s="1"/>
  <c r="F288" i="4"/>
  <c r="F287" i="4"/>
  <c r="F286" i="4"/>
  <c r="F285" i="4"/>
  <c r="F279" i="4"/>
  <c r="F278" i="4"/>
  <c r="F275" i="4"/>
  <c r="F274" i="4"/>
  <c r="F273" i="4"/>
  <c r="F271" i="4"/>
  <c r="F270" i="4"/>
  <c r="F268" i="4"/>
  <c r="F265" i="4"/>
  <c r="F264" i="4"/>
  <c r="F262" i="4"/>
  <c r="F261" i="4"/>
  <c r="F258" i="4"/>
  <c r="F257" i="4"/>
  <c r="D255" i="4"/>
  <c r="F255" i="4" s="1"/>
  <c r="F254" i="4"/>
  <c r="F253" i="4"/>
  <c r="F252" i="4"/>
  <c r="F251" i="4"/>
  <c r="F243" i="4"/>
  <c r="F242" i="4"/>
  <c r="F240" i="4"/>
  <c r="F238" i="4"/>
  <c r="F244" i="4" s="1"/>
  <c r="F234" i="4"/>
  <c r="F233" i="4"/>
  <c r="F235" i="4" s="1"/>
  <c r="F228" i="4"/>
  <c r="F227" i="4"/>
  <c r="F226" i="4"/>
  <c r="F225" i="4"/>
  <c r="F224" i="4"/>
  <c r="F221" i="4"/>
  <c r="F222" i="4" s="1"/>
  <c r="F218" i="4"/>
  <c r="F217" i="4"/>
  <c r="F216" i="4"/>
  <c r="F215" i="4"/>
  <c r="F214" i="4"/>
  <c r="F213" i="4"/>
  <c r="F209" i="4"/>
  <c r="F210" i="4" s="1"/>
  <c r="F206" i="4"/>
  <c r="F205" i="4"/>
  <c r="F202" i="4"/>
  <c r="F203" i="4" s="1"/>
  <c r="F198" i="4"/>
  <c r="F199" i="4" s="1"/>
  <c r="F195" i="4"/>
  <c r="F196" i="4" s="1"/>
  <c r="F190" i="4"/>
  <c r="F189" i="4"/>
  <c r="F191" i="4" s="1"/>
  <c r="F186" i="4"/>
  <c r="F185" i="4"/>
  <c r="F184" i="4"/>
  <c r="F187" i="4" s="1"/>
  <c r="F181" i="4"/>
  <c r="F180" i="4"/>
  <c r="F182" i="4" s="1"/>
  <c r="F177" i="4"/>
  <c r="F176" i="4"/>
  <c r="F175" i="4"/>
  <c r="F172" i="4"/>
  <c r="F171" i="4"/>
  <c r="F168" i="4"/>
  <c r="F169" i="4" s="1"/>
  <c r="F165" i="4"/>
  <c r="F164" i="4"/>
  <c r="F160" i="4"/>
  <c r="F159" i="4"/>
  <c r="F158" i="4"/>
  <c r="F155" i="4"/>
  <c r="F156" i="4" s="1"/>
  <c r="D152" i="4"/>
  <c r="F152" i="4" s="1"/>
  <c r="F151" i="4"/>
  <c r="F150" i="4"/>
  <c r="F149" i="4"/>
  <c r="F148" i="4"/>
  <c r="F147" i="4"/>
  <c r="F140" i="4"/>
  <c r="F139" i="4"/>
  <c r="F138" i="4"/>
  <c r="F137" i="4"/>
  <c r="F136" i="4"/>
  <c r="F135" i="4"/>
  <c r="F134" i="4"/>
  <c r="F133" i="4"/>
  <c r="F132" i="4"/>
  <c r="F131" i="4"/>
  <c r="F129" i="4"/>
  <c r="F128" i="4"/>
  <c r="F127" i="4"/>
  <c r="F126" i="4"/>
  <c r="F125" i="4"/>
  <c r="F124" i="4"/>
  <c r="F123" i="4"/>
  <c r="F122" i="4"/>
  <c r="F121" i="4"/>
  <c r="F120" i="4"/>
  <c r="F119" i="4"/>
  <c r="F118" i="4"/>
  <c r="F117" i="4"/>
  <c r="F112" i="4"/>
  <c r="F111" i="4"/>
  <c r="F110" i="4"/>
  <c r="F109" i="4"/>
  <c r="F108" i="4"/>
  <c r="F107" i="4"/>
  <c r="F106" i="4"/>
  <c r="F105" i="4"/>
  <c r="F104" i="4"/>
  <c r="F103" i="4"/>
  <c r="F101" i="4"/>
  <c r="F100" i="4"/>
  <c r="F99" i="4"/>
  <c r="F98" i="4"/>
  <c r="F97" i="4"/>
  <c r="F96" i="4"/>
  <c r="F95" i="4"/>
  <c r="F94" i="4"/>
  <c r="F93" i="4"/>
  <c r="F92" i="4"/>
  <c r="F91" i="4"/>
  <c r="F90" i="4"/>
  <c r="F89" i="4"/>
  <c r="F84" i="4"/>
  <c r="F83" i="4"/>
  <c r="F82" i="4"/>
  <c r="F81" i="4"/>
  <c r="F80" i="4"/>
  <c r="F79" i="4"/>
  <c r="F76" i="4"/>
  <c r="F75" i="4"/>
  <c r="F74" i="4"/>
  <c r="F73" i="4"/>
  <c r="F72" i="4"/>
  <c r="F71" i="4"/>
  <c r="F70" i="4"/>
  <c r="F69" i="4"/>
  <c r="F68" i="4"/>
  <c r="F65" i="4"/>
  <c r="F64" i="4"/>
  <c r="F63" i="4"/>
  <c r="F62" i="4"/>
  <c r="F60" i="4"/>
  <c r="F59" i="4"/>
  <c r="F58" i="4"/>
  <c r="F56" i="4"/>
  <c r="F55" i="4"/>
  <c r="F54" i="4"/>
  <c r="F52" i="4"/>
  <c r="F51" i="4"/>
  <c r="F49" i="4"/>
  <c r="F48" i="4"/>
  <c r="F46" i="4"/>
  <c r="F43" i="4"/>
  <c r="F41" i="4"/>
  <c r="F40" i="4"/>
  <c r="F39" i="4"/>
  <c r="F38" i="4"/>
  <c r="F37" i="4"/>
  <c r="F36" i="4"/>
  <c r="F34" i="4"/>
  <c r="F30" i="4"/>
  <c r="F29" i="4"/>
  <c r="F28" i="4"/>
  <c r="F27" i="4"/>
  <c r="F26" i="4"/>
  <c r="F25" i="4"/>
  <c r="F24" i="4"/>
  <c r="F23" i="4"/>
  <c r="F22" i="4"/>
  <c r="F21" i="4"/>
  <c r="F20" i="4"/>
  <c r="F19" i="4"/>
  <c r="F18" i="4"/>
  <c r="F17" i="4"/>
  <c r="F16" i="4"/>
  <c r="F15" i="4"/>
  <c r="F14" i="4"/>
  <c r="F11" i="4"/>
  <c r="F10" i="4"/>
  <c r="F9" i="4"/>
  <c r="F8" i="4"/>
  <c r="F7" i="4"/>
  <c r="F6" i="4"/>
  <c r="F303" i="3"/>
  <c r="F302" i="3"/>
  <c r="F301" i="3"/>
  <c r="F298" i="3"/>
  <c r="F295" i="3"/>
  <c r="F293" i="3"/>
  <c r="F292" i="3"/>
  <c r="F291" i="3"/>
  <c r="F289" i="3"/>
  <c r="F288" i="3"/>
  <c r="F286" i="3"/>
  <c r="F283" i="3"/>
  <c r="F282" i="3"/>
  <c r="F280" i="3"/>
  <c r="F279" i="3"/>
  <c r="F276" i="3"/>
  <c r="F275" i="3"/>
  <c r="D273" i="3"/>
  <c r="F273" i="3" s="1"/>
  <c r="F272" i="3"/>
  <c r="F271" i="3"/>
  <c r="F270" i="3"/>
  <c r="F269" i="3"/>
  <c r="F263" i="3"/>
  <c r="F262" i="3"/>
  <c r="F259" i="3"/>
  <c r="F258" i="3"/>
  <c r="F257" i="3"/>
  <c r="F255" i="3"/>
  <c r="F254" i="3"/>
  <c r="F252" i="3"/>
  <c r="F249" i="3"/>
  <c r="F248" i="3"/>
  <c r="F246" i="3"/>
  <c r="F245" i="3"/>
  <c r="F242" i="3"/>
  <c r="F241" i="3"/>
  <c r="D239" i="3"/>
  <c r="F239" i="3" s="1"/>
  <c r="F238" i="3"/>
  <c r="F237" i="3"/>
  <c r="F236" i="3"/>
  <c r="F235" i="3"/>
  <c r="F227" i="3"/>
  <c r="F226" i="3"/>
  <c r="F224" i="3"/>
  <c r="F222" i="3"/>
  <c r="F218" i="3"/>
  <c r="F217" i="3"/>
  <c r="F212" i="3"/>
  <c r="F211" i="3"/>
  <c r="F210" i="3"/>
  <c r="F209" i="3"/>
  <c r="F208" i="3"/>
  <c r="F205" i="3"/>
  <c r="F206" i="3" s="1"/>
  <c r="F202" i="3"/>
  <c r="F201" i="3"/>
  <c r="F200" i="3"/>
  <c r="F199" i="3"/>
  <c r="F198" i="3"/>
  <c r="F197" i="3"/>
  <c r="F193" i="3"/>
  <c r="F194" i="3" s="1"/>
  <c r="F190" i="3"/>
  <c r="F189" i="3"/>
  <c r="F186" i="3"/>
  <c r="F187" i="3" s="1"/>
  <c r="F182" i="3"/>
  <c r="F183" i="3" s="1"/>
  <c r="F179" i="3"/>
  <c r="F180" i="3" s="1"/>
  <c r="F174" i="3"/>
  <c r="F173" i="3"/>
  <c r="F170" i="3"/>
  <c r="F169" i="3"/>
  <c r="F168" i="3"/>
  <c r="F171" i="3" s="1"/>
  <c r="F165" i="3"/>
  <c r="F164" i="3"/>
  <c r="F161" i="3"/>
  <c r="F160" i="3"/>
  <c r="F159" i="3"/>
  <c r="F156" i="3"/>
  <c r="F155" i="3"/>
  <c r="F157" i="3" s="1"/>
  <c r="F152" i="3"/>
  <c r="F153" i="3" s="1"/>
  <c r="F149" i="3"/>
  <c r="F148" i="3"/>
  <c r="F144" i="3"/>
  <c r="F143" i="3"/>
  <c r="F142" i="3"/>
  <c r="F139" i="3"/>
  <c r="F140" i="3" s="1"/>
  <c r="D136" i="3"/>
  <c r="F136" i="3" s="1"/>
  <c r="F135" i="3"/>
  <c r="F134" i="3"/>
  <c r="F133" i="3"/>
  <c r="F132" i="3"/>
  <c r="F131" i="3"/>
  <c r="F102" i="3"/>
  <c r="F97" i="3"/>
  <c r="F96" i="3"/>
  <c r="F95" i="3"/>
  <c r="F94" i="3"/>
  <c r="F93" i="3"/>
  <c r="F92" i="3"/>
  <c r="F89" i="3"/>
  <c r="F88" i="3"/>
  <c r="F87" i="3"/>
  <c r="F86" i="3"/>
  <c r="F85" i="3"/>
  <c r="F84" i="3"/>
  <c r="F83" i="3"/>
  <c r="F82" i="3"/>
  <c r="F81" i="3"/>
  <c r="F78" i="3"/>
  <c r="F77" i="3"/>
  <c r="F76" i="3"/>
  <c r="F75" i="3"/>
  <c r="F73" i="3"/>
  <c r="F72" i="3"/>
  <c r="F71" i="3"/>
  <c r="F69" i="3"/>
  <c r="F68" i="3"/>
  <c r="F67" i="3"/>
  <c r="F65" i="3"/>
  <c r="F64" i="3"/>
  <c r="F62" i="3"/>
  <c r="F61" i="3"/>
  <c r="F59" i="3"/>
  <c r="F56" i="3"/>
  <c r="F54" i="3"/>
  <c r="F53" i="3"/>
  <c r="F52" i="3"/>
  <c r="F51" i="3"/>
  <c r="F50" i="3"/>
  <c r="F49" i="3"/>
  <c r="F47" i="3"/>
  <c r="F43" i="3"/>
  <c r="F42" i="3"/>
  <c r="F41" i="3"/>
  <c r="F40" i="3"/>
  <c r="F39" i="3"/>
  <c r="F38" i="3"/>
  <c r="F37" i="3"/>
  <c r="F36" i="3"/>
  <c r="F35" i="3"/>
  <c r="F34" i="3"/>
  <c r="F33" i="3"/>
  <c r="F32" i="3"/>
  <c r="F31" i="3"/>
  <c r="F30" i="3"/>
  <c r="F29" i="3"/>
  <c r="F28" i="3"/>
  <c r="F27" i="3"/>
  <c r="F24" i="3"/>
  <c r="F23" i="3"/>
  <c r="F22" i="3"/>
  <c r="F21" i="3"/>
  <c r="F20" i="3"/>
  <c r="F19" i="3"/>
  <c r="F17" i="3"/>
  <c r="F16" i="3"/>
  <c r="F15" i="3"/>
  <c r="F12" i="3"/>
  <c r="F11" i="3"/>
  <c r="F10" i="3"/>
  <c r="F9" i="3"/>
  <c r="F8" i="3"/>
  <c r="F7" i="3"/>
  <c r="F6" i="3"/>
  <c r="F90" i="2"/>
  <c r="F89" i="2"/>
  <c r="F88" i="2"/>
  <c r="F87" i="2"/>
  <c r="F86" i="2"/>
  <c r="F85" i="2"/>
  <c r="F84" i="2"/>
  <c r="F83" i="2"/>
  <c r="F80" i="2"/>
  <c r="F79" i="2"/>
  <c r="F78" i="2"/>
  <c r="F77" i="2"/>
  <c r="F76" i="2"/>
  <c r="F75" i="2"/>
  <c r="F74" i="2"/>
  <c r="F73" i="2"/>
  <c r="F69" i="2"/>
  <c r="F68" i="2"/>
  <c r="F65" i="2"/>
  <c r="F64" i="2"/>
  <c r="F63" i="2"/>
  <c r="F61" i="2"/>
  <c r="F60" i="2"/>
  <c r="F58" i="2"/>
  <c r="F55" i="2"/>
  <c r="F54" i="2"/>
  <c r="F52" i="2"/>
  <c r="F51" i="2"/>
  <c r="F48" i="2"/>
  <c r="F47" i="2"/>
  <c r="D45" i="2"/>
  <c r="F45" i="2" s="1"/>
  <c r="F44" i="2"/>
  <c r="F43" i="2"/>
  <c r="F42" i="2"/>
  <c r="F41" i="2"/>
  <c r="F35" i="2"/>
  <c r="F34" i="2"/>
  <c r="F33" i="2"/>
  <c r="F30" i="2"/>
  <c r="F29" i="2"/>
  <c r="F28" i="2"/>
  <c r="F27" i="2"/>
  <c r="F24" i="2"/>
  <c r="F23" i="2"/>
  <c r="F22" i="2"/>
  <c r="F19" i="2"/>
  <c r="F18" i="2"/>
  <c r="F17" i="2"/>
  <c r="F16" i="2"/>
  <c r="F13" i="2"/>
  <c r="F12" i="2"/>
  <c r="F9" i="2"/>
  <c r="F8" i="2"/>
  <c r="F7" i="2"/>
  <c r="F10" i="2" s="1"/>
  <c r="F153" i="4" l="1"/>
  <c r="F85" i="4"/>
  <c r="F320" i="4"/>
  <c r="F161" i="4"/>
  <c r="F219" i="4"/>
  <c r="F166" i="4"/>
  <c r="F98" i="3"/>
  <c r="F191" i="3"/>
  <c r="F178" i="4"/>
  <c r="F207" i="4"/>
  <c r="F113" i="4"/>
  <c r="F173" i="4"/>
  <c r="F266" i="4"/>
  <c r="F280" i="4"/>
  <c r="F145" i="3"/>
  <c r="F219" i="3"/>
  <c r="F126" i="3"/>
  <c r="F312" i="3" s="1"/>
  <c r="F213" i="3"/>
  <c r="F162" i="3"/>
  <c r="F25" i="3"/>
  <c r="F309" i="3" s="1"/>
  <c r="F264" i="3"/>
  <c r="F166" i="3"/>
  <c r="F304" i="3"/>
  <c r="F150" i="3"/>
  <c r="F175" i="3"/>
  <c r="F228" i="3"/>
  <c r="F203" i="3"/>
  <c r="F284" i="3"/>
  <c r="F250" i="3"/>
  <c r="F44" i="3"/>
  <c r="F310" i="3" s="1"/>
  <c r="F13" i="3"/>
  <c r="F308" i="3" s="1"/>
  <c r="F137" i="3"/>
  <c r="F300" i="4"/>
  <c r="F229" i="4"/>
  <c r="F31" i="4"/>
  <c r="F325" i="4" s="1"/>
  <c r="F12" i="4"/>
  <c r="F324" i="4" s="1"/>
  <c r="F141" i="4"/>
  <c r="F20" i="2"/>
  <c r="F14" i="2"/>
  <c r="F36" i="2"/>
  <c r="F25" i="2"/>
  <c r="F81" i="2"/>
  <c r="F56" i="2"/>
  <c r="F91" i="2"/>
  <c r="F31" i="2"/>
  <c r="F70" i="2"/>
  <c r="F281" i="4" l="1"/>
  <c r="F71" i="2"/>
  <c r="F192" i="4"/>
  <c r="F321" i="4"/>
  <c r="F142" i="4"/>
  <c r="F327" i="4" s="1"/>
  <c r="F245" i="4"/>
  <c r="F229" i="3"/>
  <c r="F265" i="3"/>
  <c r="F326" i="4"/>
  <c r="F305" i="3"/>
  <c r="F176" i="3"/>
  <c r="F311" i="3"/>
  <c r="F37" i="2"/>
  <c r="F34" i="1"/>
  <c r="F41" i="1"/>
  <c r="F40" i="1"/>
  <c r="F39" i="1"/>
  <c r="F38" i="1"/>
  <c r="F37" i="1"/>
  <c r="F36" i="1"/>
  <c r="F35" i="1"/>
  <c r="F20" i="1"/>
  <c r="F21" i="1"/>
  <c r="F22" i="1"/>
  <c r="F19" i="1"/>
  <c r="F16" i="1"/>
  <c r="F15" i="1"/>
  <c r="F8" i="1"/>
  <c r="F9" i="1"/>
  <c r="F10" i="1"/>
  <c r="F11" i="1"/>
  <c r="F12" i="1"/>
  <c r="F7" i="1"/>
  <c r="F31" i="1"/>
  <c r="F30" i="1"/>
  <c r="F29" i="1"/>
  <c r="F26" i="1"/>
  <c r="F322" i="4" l="1"/>
  <c r="F306" i="3"/>
  <c r="F314" i="3" s="1"/>
  <c r="F230" i="3"/>
  <c r="F313" i="3" s="1"/>
  <c r="F92" i="2"/>
  <c r="F93" i="2" s="1"/>
  <c r="F246" i="4"/>
  <c r="F328" i="4" s="1"/>
  <c r="F329" i="4"/>
  <c r="F42" i="1"/>
  <c r="F17" i="1"/>
  <c r="F13" i="1"/>
  <c r="F27" i="1"/>
  <c r="F32" i="1"/>
  <c r="F330" i="4" l="1"/>
  <c r="F315" i="3"/>
  <c r="F24" i="1" l="1"/>
  <c r="F43" i="1" s="1"/>
  <c r="F44" i="1" s="1"/>
</calcChain>
</file>

<file path=xl/sharedStrings.xml><?xml version="1.0" encoding="utf-8"?>
<sst xmlns="http://schemas.openxmlformats.org/spreadsheetml/2006/main" count="1890" uniqueCount="858">
  <si>
    <t>Item</t>
  </si>
  <si>
    <t>Description of works</t>
  </si>
  <si>
    <t>Unit</t>
  </si>
  <si>
    <t>Rate USD</t>
  </si>
  <si>
    <t>A1</t>
  </si>
  <si>
    <t>LS</t>
  </si>
  <si>
    <t>A2</t>
  </si>
  <si>
    <t>Temporary shaft support, lifting equipment, ventilation, fall protection and rescue arrangements for deep-shaft works.</t>
  </si>
  <si>
    <t>A3</t>
  </si>
  <si>
    <t>m</t>
  </si>
  <si>
    <t>A4</t>
  </si>
  <si>
    <t>hour</t>
  </si>
  <si>
    <t>A5</t>
  </si>
  <si>
    <t>m³</t>
  </si>
  <si>
    <t>A6</t>
  </si>
  <si>
    <t>Excavate soakaway pit, approximately 1.5 m diameter × 2.5 m deep. Quantity includes provisional working allowance.</t>
  </si>
  <si>
    <t>B1</t>
  </si>
  <si>
    <t>300 mm compacted hardcore foundation with 50 mm blinding; compact in layers not exceeding 150 mm.</t>
  </si>
  <si>
    <t>m²</t>
  </si>
  <si>
    <t>B2</t>
  </si>
  <si>
    <t>Natural-stone masonry to apron and trough walls in 1:3 cement:sand mortar, including horizontal reinforcement to alternate courses.</t>
  </si>
  <si>
    <t>C1</t>
  </si>
  <si>
    <t>Concrete sanitary seal around wellhead, including waterproofing and compaction. Keep separate from shaft lining.</t>
  </si>
  <si>
    <t>C2</t>
  </si>
  <si>
    <t>Concrete to apron and trough floor slabs. Source volume retained; reinforcement and edge formwork priced under D.</t>
  </si>
  <si>
    <t>C3</t>
  </si>
  <si>
    <t>Concrete to masonry strip footings. Source volume retained; final footing dimensions and reinforcement to approved drawings.</t>
  </si>
  <si>
    <t>C4</t>
  </si>
  <si>
    <t>Reinforced concrete access covers, nominal 1 m × 1 m, including reinforcement, formwork, lifting handles and fitting. One well cover and one soakaway cover.</t>
  </si>
  <si>
    <t>No.</t>
  </si>
  <si>
    <t>C5</t>
  </si>
  <si>
    <t>D1</t>
  </si>
  <si>
    <t>E1</t>
  </si>
  <si>
    <t>E2</t>
  </si>
  <si>
    <t>E3</t>
  </si>
  <si>
    <t>Supply and place clean hardcore packing to soakaway pit.</t>
  </si>
  <si>
    <t>F1</t>
  </si>
  <si>
    <t>F2</t>
  </si>
  <si>
    <t>Shock-chlorinate well using suitable chlorine product, flush and record dosing and residual checks. Dose to measured water volume and engineer instructions.</t>
  </si>
  <si>
    <t>F3</t>
  </si>
  <si>
    <t>Yield/recovery test, microbiological and basic physical/chemical water-quality testing, commissioning, user O&amp;M briefing and handover records.</t>
  </si>
  <si>
    <t>Qty</t>
  </si>
  <si>
    <t>Desilt and clean; dewater during excavation and lining. Provisional 12 pump-hours, including fuel and operator.</t>
  </si>
  <si>
    <t>Excavate sanitary-seal and apron foundations, up to 1.5 m deep; dispose of spoil within 100 m. Source quantity retained, subject to measurement.</t>
  </si>
  <si>
    <t>Mobilization, transport of tools and materials, site setup and demobilization</t>
  </si>
  <si>
    <t>Deepen existing well by 4 m, from 26 m to 30 m. Include excavation, hoisting and disposal of spoil; exclude dewatering priced separately.</t>
  </si>
  <si>
    <t>Amount</t>
  </si>
  <si>
    <t>Supply and install reinforced concrete ring lining throughout the full 30 m shaft. Inclusive of concrete, reinforcing steel, reusable moulds, casting, curing, lifting, placing and joints. Provisional 1.5 m internal diameter × 100 mm wall thickness; dimensions and reinforcement subject to engineer approval.</t>
  </si>
  <si>
    <t>Supply and install complete Afridev handpump with pedestal, cylinder, rods, rising main and fittings suitable for the final 30 m well depth. Cylinder setting to measured dynamic water level and manufacturer limits.</t>
  </si>
  <si>
    <t>CM</t>
  </si>
  <si>
    <t xml:space="preserve">Supply and repless the broken CHS post  50x5mm CHS welded posts with ends closed as shown in the drawings, bottom end fixed with 100x100mmx3mm plate and bedded in mass concrete.The post to be 2100mm high from ground level to the top. Allow for drlling 7No holes as shown.
</t>
  </si>
  <si>
    <t>NO</t>
  </si>
  <si>
    <t>Extra Over 50x5mm posts for bracing on either side every fourth intermediate post and all corner posts.</t>
  </si>
  <si>
    <t>Supply and weld a 12mm high tensile steel rod along the bases of the posts for anchoring the chainlink to the ground along the whole length of the fence. Allow for excavating 200mm deep along the fence to fix the rod.</t>
  </si>
  <si>
    <t>LM</t>
  </si>
  <si>
    <t>Allow for curing of all concrete works</t>
  </si>
  <si>
    <t>Supply and fix 3No strands of 12G barbed wire bound onto either sides of the Y post using 3mm galvanised wire as shown in the drawings.</t>
  </si>
  <si>
    <t xml:space="preserve">Prepare and apply one under coat of epoxy based primer and two finishing epoxy based  paints to metal surfaces n.e 250mm in alternate bands of 300mm </t>
  </si>
  <si>
    <t>F4</t>
  </si>
  <si>
    <t>F5</t>
  </si>
  <si>
    <t>F6</t>
  </si>
  <si>
    <t>F7</t>
  </si>
  <si>
    <t>F8</t>
  </si>
  <si>
    <t>Excavate 300x300x500 deep holes to receive mass concrete (1:3:6) only where applicable because it is a repair works</t>
  </si>
  <si>
    <t>Set</t>
  </si>
  <si>
    <t>F</t>
  </si>
  <si>
    <t>E</t>
  </si>
  <si>
    <t>Handpump, disinfection, testing and handover</t>
  </si>
  <si>
    <t>D</t>
  </si>
  <si>
    <t>Drainage fittings, finishes and soakaway</t>
  </si>
  <si>
    <t>General works and deepening</t>
  </si>
  <si>
    <t>A</t>
  </si>
  <si>
    <t>B</t>
  </si>
  <si>
    <t>C</t>
  </si>
  <si>
    <t>Concrete works, including full-depth reinforced lining</t>
  </si>
  <si>
    <t>Subtotal of General works and deepening</t>
  </si>
  <si>
    <t>Subtotal of Masonry and foundation preparation</t>
  </si>
  <si>
    <t>Subtotal of Concrete and full-depth lining</t>
  </si>
  <si>
    <t>Subtotal of Pump, testing and handover</t>
  </si>
  <si>
    <t>Mobilization, transport of tools and materials, site setup and demobilization; allocated per well.</t>
  </si>
  <si>
    <t>Desilt and clean existing shaft; dewater during excavation and lining. Provisional 12 pump-hours, including fuel and operator.</t>
  </si>
  <si>
    <t>Excavate sanitary-seal and apron foundations, up to 1 m deep; dispose of spoil within 100 m. Source quantity retained, subject to measurement.</t>
  </si>
  <si>
    <t>Timber formwork to slab edges, approximately 125 mm high, including fixing and removal. Excludes lining moulds and covers.</t>
  </si>
  <si>
    <t>Supply and fix A142 reinforcement mesh to apron/trough slab, including laps, wire and spacers; nominal mass 2.22 kg/m². Excludes lining steel and cover steel.</t>
  </si>
  <si>
    <t>Additional reinforcement to strip footings, provisional allowance pending bar-bending schedule. Excludes mesh, lining and covers.</t>
  </si>
  <si>
    <t>kg</t>
  </si>
  <si>
    <t>Supply and fit 2-inch GI drainage pipe, 600 mm long, threaded both ends, to the trough.</t>
  </si>
  <si>
    <t>Erect a four tapstand for community use adjuscent to the well</t>
  </si>
  <si>
    <t>1:3 cement:sand screed/render to apron, trough and manhole surfaces, including waterproofing to trough.</t>
  </si>
  <si>
    <t>Submersible pump 3.5KW complete with its accessories i.e cables</t>
  </si>
  <si>
    <t>set</t>
  </si>
  <si>
    <t>Excavation</t>
  </si>
  <si>
    <t>Excavation including maintaining and supporting sides and keeping free from water, mud and fallen materials by bailing, pumping or otherwise</t>
  </si>
  <si>
    <t>Prepare site by stripping top 150 mm of soil to remove all debris including sand (if any) from site and carting away spoil</t>
  </si>
  <si>
    <t>Excavate for foundation strip commencing at stripped levels depth not exceeding 1.50m deep</t>
  </si>
  <si>
    <t>Extra-over for excavating in rock</t>
  </si>
  <si>
    <t>Remove surplus excavated material from site</t>
  </si>
  <si>
    <t>Backfill around foundation</t>
  </si>
  <si>
    <t>Filing</t>
  </si>
  <si>
    <t xml:space="preserve">200 mm thick approved hardcore filling spread, well rammed and compacted in 150mm layers to receive concrete surface bed </t>
  </si>
  <si>
    <t>Treat hardcore surface with approved insecticide</t>
  </si>
  <si>
    <t>Concrete work</t>
  </si>
  <si>
    <t>Mass Concrete class 15 (1:3:6) with 20mm thick maximum aggregate size in</t>
  </si>
  <si>
    <t>50mm blinding layer under foundations</t>
  </si>
  <si>
    <t>50mm blinding layer on hardcore surfaces</t>
  </si>
  <si>
    <t>Vibrated reinforced concrete class 25 (1:1.5:3) with 20mm maximum aggregate as described in:</t>
  </si>
  <si>
    <t>Strip foundation</t>
  </si>
  <si>
    <t>150 mm thick floor slab</t>
  </si>
  <si>
    <t>Sub-Total Substructure</t>
  </si>
  <si>
    <t>200mm thick walls</t>
  </si>
  <si>
    <t>Reinforcement</t>
  </si>
  <si>
    <t>Mesh fabric reinforcement ref. No. A142 laid in floor slab with minimum 150 mm side allowance</t>
  </si>
  <si>
    <t>Reinforcement bars (All sizes)  as shown on drawings</t>
  </si>
  <si>
    <t>Sawn formwork</t>
  </si>
  <si>
    <t>Formwork to sides of foundation strip girth 150-225mm</t>
  </si>
  <si>
    <t>Formwork to edges of floor slab girth not exceeding 75mm</t>
  </si>
  <si>
    <t>Formwork to sides of walls</t>
  </si>
  <si>
    <t>Finishes</t>
  </si>
  <si>
    <t>Cement and sand mortar (1:3) in:</t>
  </si>
  <si>
    <t>15mm thick plaster to internal side of wall with water proof cement</t>
  </si>
  <si>
    <t xml:space="preserve">12mm thick plaster to external side of wall </t>
  </si>
  <si>
    <t>Sub-Total Superstructure</t>
  </si>
  <si>
    <r>
      <t>JA Solar 620 watt</t>
    </r>
    <r>
      <rPr>
        <sz val="11"/>
        <color indexed="8"/>
        <rFont val="Aptos"/>
        <family val="2"/>
      </rPr>
      <t xml:space="preserve"> Monocrystalline or equivalent. Note that the Solar panels will be installed in one (1) string.</t>
    </r>
  </si>
  <si>
    <t>Pcs</t>
  </si>
  <si>
    <r>
      <t>Solar Inverter (5KW). The controller should be enclosed in an adequate lockable safety box/cover to protect against weather and tampering. Provide proper ventilation of the inverter.</t>
    </r>
    <r>
      <rPr>
        <b/>
        <sz val="11"/>
        <color indexed="8"/>
        <rFont val="Aptos"/>
        <family val="2"/>
      </rPr>
      <t xml:space="preserve"> </t>
    </r>
  </si>
  <si>
    <t>Well prob sensor</t>
  </si>
  <si>
    <t>PV Disconnect 1000-40-5</t>
  </si>
  <si>
    <t>Cable16 mm² 3-phase cable for power</t>
  </si>
  <si>
    <r>
      <t xml:space="preserve">Framed Solar Mounting structural steelwork; complete with and including all welded and bolted connections; and including one shop coat red oxide, zinc chromate, or similar and approved primer and 2 finishing coats of gloss oil paint after erection as Shown in the design and as directed by the Engineer. </t>
    </r>
    <r>
      <rPr>
        <b/>
        <sz val="11"/>
        <color indexed="8"/>
        <rFont val="Aptos"/>
        <family val="2"/>
      </rPr>
      <t>The tower to be 2m high on the lowest end</t>
    </r>
    <r>
      <rPr>
        <sz val="11"/>
        <color indexed="8"/>
        <rFont val="Aptos"/>
        <family val="2"/>
      </rPr>
      <t>. The tower to be encased in of 400x400x650mm reinforced concrete base pads</t>
    </r>
  </si>
  <si>
    <t>Combiner Box</t>
  </si>
  <si>
    <t xml:space="preserve">Any other solar accessories and solar packages including wiring assessories for the solar panels and any other that may have not been explicitly covered in this BOQ. Including  U/G 
Cables,Earthing etc 
</t>
  </si>
  <si>
    <t>Grand Total for One well Rehabilitation</t>
  </si>
  <si>
    <t xml:space="preserve"> Masonry and foundation preparation</t>
  </si>
  <si>
    <t>Concrete ancillaries for surface structures only</t>
  </si>
  <si>
    <t>Subtotal of Surface concrete ancillaries</t>
  </si>
  <si>
    <t>Subtotal of Drainage and finishes</t>
  </si>
  <si>
    <t xml:space="preserve"> CONSTRUCTION OF OPEN TROUGHS-ANIMAL</t>
  </si>
  <si>
    <t>A1.1</t>
  </si>
  <si>
    <t>A1.2</t>
  </si>
  <si>
    <t>A1.3</t>
  </si>
  <si>
    <t>A2.1</t>
  </si>
  <si>
    <t>A2.2</t>
  </si>
  <si>
    <t>A3.1</t>
  </si>
  <si>
    <t>A3.2</t>
  </si>
  <si>
    <t>A3.3</t>
  </si>
  <si>
    <t>A3.4</t>
  </si>
  <si>
    <t>A4.1</t>
  </si>
  <si>
    <t>A4.2</t>
  </si>
  <si>
    <t>A4.3</t>
  </si>
  <si>
    <t>A5.1</t>
  </si>
  <si>
    <t>A5.2</t>
  </si>
  <si>
    <t>A5.3</t>
  </si>
  <si>
    <t>A5.4</t>
  </si>
  <si>
    <t>B1.1</t>
  </si>
  <si>
    <t>B1.2</t>
  </si>
  <si>
    <t>B1.3</t>
  </si>
  <si>
    <t>B1.4</t>
  </si>
  <si>
    <t>B1.5</t>
  </si>
  <si>
    <t>B1.6</t>
  </si>
  <si>
    <t>B2.1</t>
  </si>
  <si>
    <t>B2.2</t>
  </si>
  <si>
    <t>B3</t>
  </si>
  <si>
    <r>
      <t xml:space="preserve">Supply and repair  the fixed 2500mm high </t>
    </r>
    <r>
      <rPr>
        <b/>
        <sz val="11"/>
        <rFont val="Aptos"/>
        <family val="2"/>
      </rPr>
      <t>HEAVY GUAGE</t>
    </r>
    <r>
      <rPr>
        <sz val="11"/>
        <rFont val="Aptos"/>
        <family val="2"/>
      </rPr>
      <t xml:space="preserve"> chainlink on the posts using 3mm galvanised wire. Allow for securing the chainlink to a 12mm reinforcement bar welded at the base btween the posts.</t>
    </r>
  </si>
  <si>
    <t>B3.1</t>
  </si>
  <si>
    <t>B3.2</t>
  </si>
  <si>
    <t>B3.3</t>
  </si>
  <si>
    <t>B3.4</t>
  </si>
  <si>
    <t>B3.5</t>
  </si>
  <si>
    <t>B3.6</t>
  </si>
  <si>
    <t>C6</t>
  </si>
  <si>
    <t>C7</t>
  </si>
  <si>
    <t>C8</t>
  </si>
  <si>
    <t>D2</t>
  </si>
  <si>
    <t>D3</t>
  </si>
  <si>
    <t>D4</t>
  </si>
  <si>
    <t>D5</t>
  </si>
  <si>
    <t>D6</t>
  </si>
  <si>
    <t>D7</t>
  </si>
  <si>
    <t>D8</t>
  </si>
  <si>
    <t>B3.7</t>
  </si>
  <si>
    <t>B3.8</t>
  </si>
  <si>
    <t>B3.9</t>
  </si>
  <si>
    <t>B3.10</t>
  </si>
  <si>
    <t>B3.11</t>
  </si>
  <si>
    <t>B3.12</t>
  </si>
  <si>
    <t>B3.13</t>
  </si>
  <si>
    <t>B3.14</t>
  </si>
  <si>
    <t>B3.15</t>
  </si>
  <si>
    <t>B3.16</t>
  </si>
  <si>
    <t>B3.17</t>
  </si>
  <si>
    <t>B3.18</t>
  </si>
  <si>
    <t>B3.19</t>
  </si>
  <si>
    <t>FENCING</t>
  </si>
  <si>
    <t>SOLAR SYSTEM</t>
  </si>
  <si>
    <t>REHABILITATION OF SHALLOW WELL</t>
  </si>
  <si>
    <t>Supply and repless the broken CHS post  50x5mm CHS welded posts with ends closed as shown in the drawings, bottom end fixed with 100x100mmx3mm plate and bedded in mass concrete.The post to be 2100mm high from ground level to the top. Allow for drlling 7No holes as shown.</t>
  </si>
  <si>
    <r>
      <t>m</t>
    </r>
    <r>
      <rPr>
        <vertAlign val="superscript"/>
        <sz val="11"/>
        <rFont val="Aptos"/>
        <family val="2"/>
      </rPr>
      <t>2</t>
    </r>
  </si>
  <si>
    <r>
      <t>m</t>
    </r>
    <r>
      <rPr>
        <vertAlign val="superscript"/>
        <sz val="11"/>
        <rFont val="Aptos"/>
        <family val="2"/>
      </rPr>
      <t>3</t>
    </r>
  </si>
  <si>
    <t>S/N</t>
  </si>
  <si>
    <t>QTY</t>
  </si>
  <si>
    <t>Amount (USD)</t>
  </si>
  <si>
    <t>Submersible pump, Grundfos SP17-20 Rp2 with 11kw motor, with matching cut-off electrodes, drop cables control panel, all accessories included</t>
  </si>
  <si>
    <t>Provision and installation of 3'' riser main pipe for the borehole with complete fittings</t>
  </si>
  <si>
    <t>Gate valves and control pannel for the pump</t>
  </si>
  <si>
    <t>Allow a provisonal sum for piping from the borehole to the elevated tank at the borehole site inclusive of excavation works</t>
  </si>
  <si>
    <t xml:space="preserve">30KVA Duos Genset, in-line direct injection 3-cylinder diesel engine/ type water cooled of four cycle </t>
  </si>
  <si>
    <t>No</t>
  </si>
  <si>
    <t>Allow a proviosional  sum of water meter readers in the borehole outlet</t>
  </si>
  <si>
    <t>Allow provisonal sum of gantry at borehole site</t>
  </si>
  <si>
    <t>Clear the perimeter of the fencing area of all bushes scrubs and obstructions</t>
  </si>
  <si>
    <t>Allow Excavate 300x300x600 deep holes to receive mass concrete (1:3:6) bases as shown in the drawings.</t>
  </si>
  <si>
    <t>m3</t>
  </si>
  <si>
    <t xml:space="preserve">Supply 50x800mm CHS welded to form Y-shaped posts with ends closed as shown in the drawings, bottom end fixed with 300x400mmx3mm plate and bedded in mass concrete.The post to be 2500mm high from ground </t>
  </si>
  <si>
    <t>Mass Concrete Mix 1:3:6/20mm using 3/4 Local Ballast in:</t>
  </si>
  <si>
    <t>Supply all materials and cast 0.3m diameter x 0.6m depth mass concrete class Q (1:3:6)  to concrete the 50mm dia. CHS poles while ensuring they remain plumb 600mm deep below the ground level and 2500mm (2.5m) above ground level.</t>
  </si>
  <si>
    <t>Allow proviosnal sum for construction of 300mm wide and 600mm high rubble walling with 300mm* 400mm VRC beam as per the designs Supply and weld a 12mm high tensile steel rod along the bases of the posts for anchoring the chainlink to the ground along the whole length of the fence.</t>
  </si>
  <si>
    <t>L.sm</t>
  </si>
  <si>
    <t>Allow for curing of all concrete works on site</t>
  </si>
  <si>
    <t xml:space="preserve">Supply and fix 6No strands of 12G barbed wire bound onto either sides of the Y post using 3mm galvanised wire as shown in the drawings. </t>
  </si>
  <si>
    <t>Supply and and fix 2500mm high HEAVY GUAGE chainlink to posts using 3mm galvanised wire. Allow for securing the chainlink to a 12mm reinforcement bar welded at the base btween the posts.</t>
  </si>
  <si>
    <t>Supply and fix two lockable steel fabricated doors of 3m long and 2.5m high. The doors should be fabrication of steel and chicken mesh. The two end posts should be firmly fixed to serve as columns for the doors</t>
  </si>
  <si>
    <t>Resorce mobilization, demobilization, Site Clearing and excavation for column erection</t>
  </si>
  <si>
    <t>L.sum</t>
  </si>
  <si>
    <r>
      <t xml:space="preserve">Supply and Install Solar Panels of </t>
    </r>
    <r>
      <rPr>
        <u/>
        <sz val="11"/>
        <color theme="1"/>
        <rFont val="Aptos"/>
        <family val="2"/>
      </rPr>
      <t xml:space="preserve">Mono Crystalline Type </t>
    </r>
    <r>
      <rPr>
        <sz val="11"/>
        <color theme="1"/>
        <rFont val="Aptos"/>
        <family val="2"/>
      </rPr>
      <t xml:space="preserve">No. 62 PCs which is CERTIFIED </t>
    </r>
    <r>
      <rPr>
        <u/>
        <sz val="11"/>
        <color theme="1"/>
        <rFont val="Aptos"/>
        <family val="2"/>
      </rPr>
      <t xml:space="preserve">M2 SOLAR  </t>
    </r>
    <r>
      <rPr>
        <sz val="11"/>
        <color theme="1"/>
        <rFont val="Aptos"/>
        <family val="2"/>
      </rPr>
      <t xml:space="preserve">Producted by International Organization for Standardization(ISO) and the Efficiency between 17 - 24%
• Type ………………………………………....................... 350 – 72M
• Peak Power (Pmax):……………………........................ 350 W
• Open Circuit Voltage (Voc)…………........................... 47.7V
• Short Circuit Current (Isc)……………......................... 9.42 A
• Max.Power Voltage (Vmp)…………............................. 38.7 V
• Max.Power Current (Imp)……………........................... 9.05 A
• Maximum System Voltage…………......…................... 1000 V
• Power Tolerance:……………………..…….................... +/- 3%
• Dimensions (MM)……………………....…..................... 1960 x 990 x 40
</t>
    </r>
    <r>
      <rPr>
        <u/>
        <sz val="11"/>
        <color theme="1"/>
        <rFont val="Aptos"/>
        <family val="2"/>
      </rPr>
      <t>Note:</t>
    </r>
    <r>
      <rPr>
        <sz val="11"/>
        <color theme="1"/>
        <rFont val="Aptos"/>
        <family val="2"/>
      </rPr>
      <t xml:space="preserve"> All Technical Data at a Standard test Condition AM=1.5, E=1000 W/M</t>
    </r>
    <r>
      <rPr>
        <vertAlign val="superscript"/>
        <sz val="11"/>
        <color theme="1"/>
        <rFont val="Aptos"/>
        <family val="2"/>
      </rPr>
      <t>2</t>
    </r>
    <r>
      <rPr>
        <sz val="11"/>
        <color theme="1"/>
        <rFont val="Aptos"/>
        <family val="2"/>
      </rPr>
      <t>, TC=25 C</t>
    </r>
    <r>
      <rPr>
        <vertAlign val="superscript"/>
        <sz val="11"/>
        <color theme="1"/>
        <rFont val="Aptos"/>
        <family val="2"/>
      </rPr>
      <t>0</t>
    </r>
    <r>
      <rPr>
        <sz val="11"/>
        <color theme="1"/>
        <rFont val="Aptos"/>
        <family val="2"/>
      </rPr>
      <t xml:space="preserve">
</t>
    </r>
  </si>
  <si>
    <t xml:space="preserve">Supply stainless steel Solar Pump Inverter 15KW of  (DC/AC Inverters With GPRS Romote Control) Controller/ pump Inverter Output 3PH 50Hz 0.440VAC, 15Kw, 32A, 0.400Hz &amp; In put 350VDC to 800VDC or 380/440VAC 
• working temperature: -10～+50℃
• Well sensor.
• Water Tank sensor.
</t>
  </si>
  <si>
    <t>Supply and Install DC Wire for Special solar cable - 40 ～+1250C Max 1000V AC/1800V DC 1x6.0 mm2</t>
  </si>
  <si>
    <t>M</t>
  </si>
  <si>
    <r>
      <t xml:space="preserve"> </t>
    </r>
    <r>
      <rPr>
        <sz val="11"/>
        <color rgb="FF00000A"/>
        <rFont val="Aptos"/>
        <family val="2"/>
      </rPr>
      <t xml:space="preserve">Combiner fuse box &amp; small accessory
• DC Combiner Fuse box
• DC circuit breaker
• Manual transfer switch-generator &amp; PV Array of 100A max
</t>
    </r>
  </si>
  <si>
    <t xml:space="preserve">Case Water Proof for Solar pump inverter         </t>
  </si>
  <si>
    <t xml:space="preserve">Cable 16mm x 4 core PVC insulated </t>
  </si>
  <si>
    <t xml:space="preserve">Installation, internal wiring sundries, sensors. </t>
  </si>
  <si>
    <t>LMS</t>
  </si>
  <si>
    <t>Supply and install SHS tubes measuring 50*50*4MM</t>
  </si>
  <si>
    <t>Suppy and install RSA-Angle line measuuring 40*40*4MM</t>
  </si>
  <si>
    <t>Supply and install RHS measuring 75*50*4MM</t>
  </si>
  <si>
    <t>Welding consumables(rods,cutting discs and grinding discs)</t>
  </si>
  <si>
    <t>Supply bags of ordinary portland cement or building cement for mounting the frames</t>
  </si>
  <si>
    <t>Supply building river sand for construction works</t>
  </si>
  <si>
    <t>tons</t>
  </si>
  <si>
    <t>Supply aggregates of size 20mm</t>
  </si>
  <si>
    <t>Provide 5000litres water for construction</t>
  </si>
  <si>
    <t>Supply and Install Earthing and Elecical grounding use metallic rod (diameter = 25mm (1inch) and length = 2m (6ft) instead of earth plate for earthing system. The metallic pipe should be 2 meter below from the surface of ground. To maintain the moister condition, put 25mm (1inch) coal and Salt mixture around the earth plate</t>
  </si>
  <si>
    <t>Construction of a new 12m high elevated water tank-40m3</t>
  </si>
  <si>
    <t>Provinsion for resources mobilization and demobilization</t>
  </si>
  <si>
    <t>Ls</t>
  </si>
  <si>
    <r>
      <rPr>
        <b/>
        <sz val="11"/>
        <rFont val="Aptos"/>
        <family val="2"/>
      </rPr>
      <t>Excavation including maintaining and supporting sides and keeping free from water, mud and fallen materials by bailing, pumping or otherwise</t>
    </r>
  </si>
  <si>
    <t>Excavate trench commencing at reduced levels depth not exceeding 1.50m deep</t>
  </si>
  <si>
    <t>Pit excavation commencing at reduced levels depth not exceeding 1.50m deep</t>
  </si>
  <si>
    <t>Extra-over for excavation in rock</t>
  </si>
  <si>
    <r>
      <t>m</t>
    </r>
    <r>
      <rPr>
        <vertAlign val="superscript"/>
        <sz val="11"/>
        <rFont val="Aptos"/>
        <family val="2"/>
      </rPr>
      <t>3</t>
    </r>
    <r>
      <rPr>
        <sz val="11"/>
        <rFont val="Carlito"/>
      </rPr>
      <t/>
    </r>
  </si>
  <si>
    <t xml:space="preserve">300 mm thick approved hardcore filling spread, well rammed and compacted in 150mm layers </t>
  </si>
  <si>
    <t>Mass Concrete blinding class 15 (1:3:6) with 50mm thick maximum aggregate size in</t>
  </si>
  <si>
    <t>50mm thick blinding to the column footing base</t>
  </si>
  <si>
    <t>Vibrated Reinforced Concrete class 25 (1:1.5:3) with 20mm thick maximum aggregate size in</t>
  </si>
  <si>
    <t>Foundation footing</t>
  </si>
  <si>
    <t>Ditto to Column base</t>
  </si>
  <si>
    <t xml:space="preserve">Tie beam </t>
  </si>
  <si>
    <t>Columns</t>
  </si>
  <si>
    <t>Vibrated Reinforced Concrete class 30 (1:1:2) with 20mm thick maximum aggregate size in</t>
  </si>
  <si>
    <t>G</t>
  </si>
  <si>
    <t>200mm thick Walls</t>
  </si>
  <si>
    <t xml:space="preserve">200mm thick Base slab </t>
  </si>
  <si>
    <t>150mm thick Cover slab</t>
  </si>
  <si>
    <t>Reinforcement bars (all sizes) as shown on drawings</t>
  </si>
  <si>
    <t>kgs</t>
  </si>
  <si>
    <t>Mesh fabric reinforcement ref. No. A142 laid in manhole with minimum 150 mm side allowance</t>
  </si>
  <si>
    <t>Gi 18 Gauge Binding wire weighing 5kgs to be supplied for steel works</t>
  </si>
  <si>
    <t>To be supplied Phenol Faced Birch Plywood for formwork for the footing no.6</t>
  </si>
  <si>
    <t>detto for columns no.6</t>
  </si>
  <si>
    <t>detto for column bracaing beams no.14</t>
  </si>
  <si>
    <t>detto for  storage tank</t>
  </si>
  <si>
    <t>25 mm Thick screed to base slab with waterproof cement</t>
  </si>
  <si>
    <t>15mm internal plaster to cover slab with waterproof cement</t>
  </si>
  <si>
    <t>15mm plaster to internal sides of wall with waterproof cement</t>
  </si>
  <si>
    <t xml:space="preserve">12mm plaster to external sides of wall </t>
  </si>
  <si>
    <t>12mm plaster to cover slab</t>
  </si>
  <si>
    <t>12mm plaster to soffits of base slab</t>
  </si>
  <si>
    <t>12mm plaster to beams</t>
  </si>
  <si>
    <t>12mm plaster to columns</t>
  </si>
  <si>
    <t>25x25mm Bondex sealing compound</t>
  </si>
  <si>
    <t xml:space="preserve">Water Supply System </t>
  </si>
  <si>
    <t>Galvanized Mild Steel pipes class "B" medium thickness with and including jointing, fittings and fixe as described</t>
  </si>
  <si>
    <t>50x50x3mm L angle plates</t>
  </si>
  <si>
    <t>L</t>
  </si>
  <si>
    <t>Ladder (500mm width,13m length):
Supply and install a metallic ladder, including all anchorage points</t>
  </si>
  <si>
    <t>200mm wide PVC water bar</t>
  </si>
  <si>
    <t>600x600x6mm heavy gauge steel primed metal manhole cover on slab with and including metal framing all around</t>
  </si>
  <si>
    <t xml:space="preserve">No </t>
  </si>
  <si>
    <t>20mm Diameter bars, ‘U’ shaped to form steps with ends embedded into retaining wall, average length 450mm</t>
  </si>
  <si>
    <t>Construction of Communal water point</t>
  </si>
  <si>
    <t>Excavation Works</t>
  </si>
  <si>
    <t>Site clearance:  leveling   and clear unnecessary materials</t>
  </si>
  <si>
    <r>
      <t>M</t>
    </r>
    <r>
      <rPr>
        <vertAlign val="superscript"/>
        <sz val="11"/>
        <color indexed="8"/>
        <rFont val="Aptos"/>
        <family val="2"/>
      </rPr>
      <t>2</t>
    </r>
  </si>
  <si>
    <t>Excavation foundation trench and level  (2.4m x 2.8 x0.4 )x2</t>
  </si>
  <si>
    <r>
      <t>M</t>
    </r>
    <r>
      <rPr>
        <vertAlign val="superscript"/>
        <sz val="11"/>
        <color indexed="8"/>
        <rFont val="Aptos"/>
        <family val="2"/>
      </rPr>
      <t>3</t>
    </r>
  </si>
  <si>
    <t>Mass concrete of 50mm thick blinding layer (1:2:4 mix) under the foundation wall 2.4m x 2.8 x0.05)</t>
  </si>
  <si>
    <t>250mm hardcore filling and well compacting for slab area(2.4mx2.8m)</t>
  </si>
  <si>
    <t>M2</t>
  </si>
  <si>
    <t>RC concrete (1:2:4 mix ) in conc. floor slab 15 cm thick(2.4mx2.8mx0.15m)</t>
  </si>
  <si>
    <t xml:space="preserve">40cm thick masonry block walling in cement &amp; sand mortar 1;3 mix () </t>
  </si>
  <si>
    <t xml:space="preserve"> Construct 200mm block bended with mix ratio of  1:4cement/sand (1.6mx0.6m)</t>
  </si>
  <si>
    <r>
      <t>Cast 20cm Mass concrete 1:3:6 mix design of the area (</t>
    </r>
    <r>
      <rPr>
        <sz val="11"/>
        <color indexed="8"/>
        <rFont val="Aptos"/>
        <family val="2"/>
      </rPr>
      <t>1.6x0.2x0.2m</t>
    </r>
    <r>
      <rPr>
        <sz val="11"/>
        <rFont val="Aptos"/>
        <family val="2"/>
      </rPr>
      <t>)</t>
    </r>
  </si>
  <si>
    <t xml:space="preserve">External &amp; internal plastering ,12 mm thick, cement and sand mix 1:4, with wood float finish. </t>
  </si>
  <si>
    <t>Apply two coats of white wash</t>
  </si>
  <si>
    <t xml:space="preserve">30 mm thick 1:3 cement/sand floor screed </t>
  </si>
  <si>
    <t>GI pipes for  water Kiosk 1''</t>
  </si>
  <si>
    <t>Construct Complete  drainage water collection with 1000mm dia for water kiosk(Soak Pit)(1000x1500x1000)mm, cover Precast concrete and fill gravel</t>
  </si>
  <si>
    <t>Fittings on the kiosk</t>
  </si>
  <si>
    <t xml:space="preserve">GI Reducer 2" -1" </t>
  </si>
  <si>
    <r>
      <t>90</t>
    </r>
    <r>
      <rPr>
        <vertAlign val="superscript"/>
        <sz val="11"/>
        <rFont val="Aptos"/>
        <family val="2"/>
      </rPr>
      <t>0</t>
    </r>
    <r>
      <rPr>
        <sz val="11"/>
        <rFont val="Aptos"/>
        <family val="2"/>
      </rPr>
      <t xml:space="preserve"> GI Elbow 1"</t>
    </r>
  </si>
  <si>
    <t>1" GI  Double  Tee</t>
  </si>
  <si>
    <t>1" GI  Single   Tee</t>
  </si>
  <si>
    <t xml:space="preserve">Reducer socket 1"-3/4" </t>
  </si>
  <si>
    <t>Nipple GI</t>
  </si>
  <si>
    <t>Branch pipes, 3/4", galvanized (long pipe 300mm threaded on both sides )</t>
  </si>
  <si>
    <t xml:space="preserve">G.I 3/4" taps </t>
  </si>
  <si>
    <t>Supply and install the water point Water Fow Meter,Awakingdemi 15mm 1/2 inch Water Meter Read of Cubic Meters for Water kiosk Using with Fittings and keep protect position See the design position</t>
  </si>
  <si>
    <t>Supply and Install pipeline extension from Elevated tank to the Xareed water point(300m). The cost involves digging, laying and backfilling of the trenches</t>
  </si>
  <si>
    <t xml:space="preserve">Foundation </t>
  </si>
  <si>
    <t>Prepare site by stripping top 200 mm of soil to remove all debris including sand (if any) from site and carting away spoil</t>
  </si>
  <si>
    <t>Excavate to reduce levels not exceeding 1.50m deep average depth 300mm</t>
  </si>
  <si>
    <t>Excavate for foundation strip commencing at reduced levels depth not exceeding 1.50m deep</t>
  </si>
  <si>
    <t xml:space="preserve">300 mm thick approved hardcore filling spread, well rammed and compacted in 150mm layers to receive concrete surface bed </t>
  </si>
  <si>
    <t>Insitu concrete: class 15: mix 1:3:6</t>
  </si>
  <si>
    <t xml:space="preserve">Reinforced Concrete class 25 </t>
  </si>
  <si>
    <t>150mm thick floor slab with surface steel trowelled smooth</t>
  </si>
  <si>
    <t>Expansion Joint</t>
  </si>
  <si>
    <t>Form 20mm wide expansion joint with flexcell joint filler and polysulphide joint sealant for the plinth</t>
  </si>
  <si>
    <t>Concrete Work</t>
  </si>
  <si>
    <t>150mm thick sloping ramp</t>
  </si>
  <si>
    <t>300 mm thick generator plinth</t>
  </si>
  <si>
    <t>10mm and 8mm diameter high tensile reinforcement bars</t>
  </si>
  <si>
    <t>Mesh fabric reinforcement ref. No. A393 laid in floor slab with minimum 150 mm side allowance</t>
  </si>
  <si>
    <t xml:space="preserve">Formwork to sides of generator plinth girth over 75mm but not exceeding 150mm </t>
  </si>
  <si>
    <t xml:space="preserve">Formwork to edges of floor slab girth over 75mm but not exceeding 150mm </t>
  </si>
  <si>
    <t>Walling</t>
  </si>
  <si>
    <t>300mm Thick rubble stone foundation walling in cement and sand mortar (1:3)</t>
  </si>
  <si>
    <t>One layer 1000gauge polythene sheet damp proof membrane under beds: 300mm laps</t>
  </si>
  <si>
    <t>200mm wide Bituminous felt damp-proof course</t>
  </si>
  <si>
    <t>Plinths</t>
  </si>
  <si>
    <t>15mm thick cement sand rendering (1:3) to plinths</t>
  </si>
  <si>
    <t>Prepare and apply three coats black bituminous paint to rendered plinths externally</t>
  </si>
  <si>
    <t>SUPERSTRUCTURES</t>
  </si>
  <si>
    <t xml:space="preserve">200 Thick load bearing solid concrete block walling </t>
  </si>
  <si>
    <t>Wall Coping</t>
  </si>
  <si>
    <t>Precast concrete 600 x 300 x 50 mm Thick twice weathered and throated coping jointed and pointed in cement and sand mortar</t>
  </si>
  <si>
    <t>Ring Beam</t>
  </si>
  <si>
    <t>8mm Diameter high tensile reinforcement bar</t>
  </si>
  <si>
    <t>Ditto but 10mm</t>
  </si>
  <si>
    <t>Sawn Formwork</t>
  </si>
  <si>
    <t>Formwork to sides and soffits of ring beam</t>
  </si>
  <si>
    <t>Roof Structure</t>
  </si>
  <si>
    <t>Sawn celcured cypress timber as described in:</t>
  </si>
  <si>
    <t>200mm x 25mm Fascia Board</t>
  </si>
  <si>
    <t>l00x50mmRafters</t>
  </si>
  <si>
    <t>100mm x 50mm wall plate</t>
  </si>
  <si>
    <t>50 x 50 Purlins</t>
  </si>
  <si>
    <t>30 Gauge galvanized corrugated iron sheets fixed to timber Purlins</t>
  </si>
  <si>
    <t>26 Gauge flushing 450mm wide bent to shape tucked under roofing sheets and parapet wall</t>
  </si>
  <si>
    <t>Painting and Decorating</t>
  </si>
  <si>
    <t>Knot prime stop and apply two undercoats and one gloss finishing coat oil paint to fascia board 200- 300 mm wide</t>
  </si>
  <si>
    <t>Doors and Windows</t>
  </si>
  <si>
    <t>Purpose-made steel casement double door, manufactured from standard sections, finished with pressed steel horizontal louvers and complete with all the necessary ironmongery overall size 2000 x 2100mm high</t>
  </si>
  <si>
    <t>Metal grill window with wire mesh overall size 2000x1000mm high</t>
  </si>
  <si>
    <t>Precast concrete window cill size 260 x 50mm Thick sunk - weathered and throated and bedded and jointed in cement sand mortar</t>
  </si>
  <si>
    <t>Prepare and apply two undercoats and one finishing coat oil paint to steel door</t>
  </si>
  <si>
    <t>Ditto windows</t>
  </si>
  <si>
    <t>Floor Finishes</t>
  </si>
  <si>
    <t>30mm thick steel trowelled screed</t>
  </si>
  <si>
    <t>100 x 25mm Thick skirting to junction with floor and wall finish</t>
  </si>
  <si>
    <t>Wall Finishes and pllastering works</t>
  </si>
  <si>
    <t>Cement and sand mortar (1:3) rendering in:</t>
  </si>
  <si>
    <t>13 mm Thick mortar rendering with steel float finish to masonry wall</t>
  </si>
  <si>
    <t>12mm lime plaster: steel trowelled finish: on concrete, block work or stonework: to</t>
  </si>
  <si>
    <t>Walls and beams</t>
  </si>
  <si>
    <t>Prepare and apply three coats plastic emulsion paint to:</t>
  </si>
  <si>
    <t>Rendered surfaces</t>
  </si>
  <si>
    <t>Plastered surfaces</t>
  </si>
  <si>
    <t>WATER TROUGH FOR CAMELS</t>
  </si>
  <si>
    <t>WATER TROUGH FOR CATTLE/DONKEYS AND SHEEP/GOATS</t>
  </si>
  <si>
    <t>100 mm thick floor slab</t>
  </si>
  <si>
    <t>150mm thick walls</t>
  </si>
  <si>
    <t>150 Thick solid concrete block walling</t>
  </si>
  <si>
    <t>Water Supply System</t>
  </si>
  <si>
    <t>Galvanized mild steel pipes class "B" medium thickness with and including jointing fittings and fixed as described</t>
  </si>
  <si>
    <t>25mm diameter inlet pipe chased through masonry wall 300 mm long with and including stop cork</t>
  </si>
  <si>
    <t>25mm diameter inlet pipe</t>
  </si>
  <si>
    <t>32mm diameter PVC draw off pipe 300mm long with and including gate valve</t>
  </si>
  <si>
    <t>MAIN SUMMARY</t>
  </si>
  <si>
    <t>Supply and install all fittings for inlet, distribution and trucking outlets and overflow. ( 50mm diameter inlet pipe, 50mm diameter draw off pipe, 50mm diameter overflow pipe, 75mm diameter scour pipe, 20mm diameter brass gate valve with wheel and head and 20mm diameter stop corks)</t>
  </si>
  <si>
    <r>
      <t xml:space="preserve">Supply and Install Solar Panels of </t>
    </r>
    <r>
      <rPr>
        <u/>
        <sz val="11"/>
        <color theme="1"/>
        <rFont val="Aptos"/>
        <family val="2"/>
      </rPr>
      <t xml:space="preserve">Mono Crystalline Type </t>
    </r>
    <r>
      <rPr>
        <sz val="11"/>
        <color theme="1"/>
        <rFont val="Aptos"/>
        <family val="2"/>
      </rPr>
      <t xml:space="preserve">No. 86 PCs which is CERTIFIED </t>
    </r>
    <r>
      <rPr>
        <u/>
        <sz val="11"/>
        <color theme="1"/>
        <rFont val="Aptos"/>
        <family val="2"/>
      </rPr>
      <t xml:space="preserve">M2 SOLAR  </t>
    </r>
    <r>
      <rPr>
        <sz val="11"/>
        <color theme="1"/>
        <rFont val="Aptos"/>
        <family val="2"/>
      </rPr>
      <t xml:space="preserve">Producted by International Organization for Standardization(ISO) and the Efficiency between 17 - 24%
• Type ………………………………………....................... 350 – 72M
• Peak Power (Pmax):……………………........................ 350 W
• Open Circuit Voltage (Voc)…………........................... 47.7V
• Short Circuit Current (Isc)……………......................... 9.42 A
• Max.Power Voltage (Vmp)…………............................. 38.7 V
• Max.Power Current (Imp)……………........................... 9.05 A
• Maximum System Voltage…………......…................... 1000 V
• Power Tolerance:……………………..…….................... +/- 3%
• Dimensions (MM)……………………....…..................... 1960 x 990 x 40
</t>
    </r>
    <r>
      <rPr>
        <u/>
        <sz val="11"/>
        <color theme="1"/>
        <rFont val="Aptos"/>
        <family val="2"/>
      </rPr>
      <t>Note:</t>
    </r>
    <r>
      <rPr>
        <sz val="11"/>
        <color theme="1"/>
        <rFont val="Aptos"/>
        <family val="2"/>
      </rPr>
      <t xml:space="preserve"> All Technical Data at a Standard test Condition AM=1.5, E=1000 W/M</t>
    </r>
    <r>
      <rPr>
        <vertAlign val="superscript"/>
        <sz val="11"/>
        <color theme="1"/>
        <rFont val="Aptos"/>
        <family val="2"/>
      </rPr>
      <t>2</t>
    </r>
    <r>
      <rPr>
        <sz val="11"/>
        <color theme="1"/>
        <rFont val="Aptos"/>
        <family val="2"/>
      </rPr>
      <t>, TC=25 C</t>
    </r>
    <r>
      <rPr>
        <vertAlign val="superscript"/>
        <sz val="11"/>
        <color theme="1"/>
        <rFont val="Aptos"/>
        <family val="2"/>
      </rPr>
      <t>0</t>
    </r>
    <r>
      <rPr>
        <sz val="11"/>
        <color theme="1"/>
        <rFont val="Aptos"/>
        <family val="2"/>
      </rPr>
      <t xml:space="preserve">
</t>
    </r>
  </si>
  <si>
    <t xml:space="preserve">Supply stainless steel Solar Pump Inverter 18KW of  (DC/AC Inverters With GPRS Romote Control) Controller/ pump Inverter Output 3PH 50Hz 0.440VAC, 18Kw, 32A, 0.400Hz &amp; In put 350VDC to 800VDC or 380/440VAC 
• working temperature: -10～+50℃
• Well sensor.
• Water Tank sensor.
</t>
  </si>
  <si>
    <t>Supply and Install pipeline extension from Elevated tank to the Barabulle water point(200m). The cost involves digging, laying and backfilling of the trenches</t>
  </si>
  <si>
    <t>The second water kiosk for community use located at 500 metres from the borehole location</t>
  </si>
  <si>
    <t>Supply and Install pipeline extension from main distribution line to the fixing of water point about 800m. The cost involves digging, laying and backfilling of the trenches</t>
  </si>
  <si>
    <t>A7</t>
  </si>
  <si>
    <t>B4</t>
  </si>
  <si>
    <t>B5</t>
  </si>
  <si>
    <t>B6</t>
  </si>
  <si>
    <t>B7</t>
  </si>
  <si>
    <t>B8</t>
  </si>
  <si>
    <t>B9</t>
  </si>
  <si>
    <t>B10</t>
  </si>
  <si>
    <t>C10</t>
  </si>
  <si>
    <t>C11</t>
  </si>
  <si>
    <t>C12</t>
  </si>
  <si>
    <t>C13</t>
  </si>
  <si>
    <t>C14</t>
  </si>
  <si>
    <t>C15</t>
  </si>
  <si>
    <t>C16</t>
  </si>
  <si>
    <t>C9</t>
  </si>
  <si>
    <t>G1</t>
  </si>
  <si>
    <t>G2</t>
  </si>
  <si>
    <t>C1.1</t>
  </si>
  <si>
    <t>E1.1</t>
  </si>
  <si>
    <t>E1.2</t>
  </si>
  <si>
    <t>E1.3</t>
  </si>
  <si>
    <t>E1.4</t>
  </si>
  <si>
    <t>E1.5</t>
  </si>
  <si>
    <t>B11</t>
  </si>
  <si>
    <t>B12</t>
  </si>
  <si>
    <t>B13</t>
  </si>
  <si>
    <t>B14</t>
  </si>
  <si>
    <t>B15</t>
  </si>
  <si>
    <t>B16</t>
  </si>
  <si>
    <t>D1.1</t>
  </si>
  <si>
    <t>D1.2</t>
  </si>
  <si>
    <t>G1.1</t>
  </si>
  <si>
    <t>G1.2</t>
  </si>
  <si>
    <t>G1.3</t>
  </si>
  <si>
    <t>G1.4</t>
  </si>
  <si>
    <t>G1.5</t>
  </si>
  <si>
    <t>G1.6</t>
  </si>
  <si>
    <t>G1.7</t>
  </si>
  <si>
    <t>F1.1</t>
  </si>
  <si>
    <t>F1.2</t>
  </si>
  <si>
    <t>F1.3</t>
  </si>
  <si>
    <t>F1.4</t>
  </si>
  <si>
    <t>F1.5</t>
  </si>
  <si>
    <t>F1.6</t>
  </si>
  <si>
    <t>F1.7</t>
  </si>
  <si>
    <t>F1.8</t>
  </si>
  <si>
    <t>F1.9</t>
  </si>
  <si>
    <t>F1.10</t>
  </si>
  <si>
    <t>E1.6</t>
  </si>
  <si>
    <t>E1.7</t>
  </si>
  <si>
    <t>E1.8</t>
  </si>
  <si>
    <t>B17</t>
  </si>
  <si>
    <t xml:space="preserve">Excavation including maintaining and supporting sides and keeping free from water, mud and fallen materials by bailing, pumping </t>
  </si>
  <si>
    <t xml:space="preserve">XAREED BOREHOLE SUPPLIES </t>
  </si>
  <si>
    <t>FENCING XAREED BOREHOLE</t>
  </si>
  <si>
    <t>C17</t>
  </si>
  <si>
    <t>D2.1</t>
  </si>
  <si>
    <t>D2.2</t>
  </si>
  <si>
    <t>D2.3</t>
  </si>
  <si>
    <t>D2.4</t>
  </si>
  <si>
    <t>D2.5</t>
  </si>
  <si>
    <t>D2.6</t>
  </si>
  <si>
    <t>D3.1</t>
  </si>
  <si>
    <t>D4.1</t>
  </si>
  <si>
    <t>D4.2</t>
  </si>
  <si>
    <t>D5.1</t>
  </si>
  <si>
    <t>D5.2</t>
  </si>
  <si>
    <t>D6.1</t>
  </si>
  <si>
    <t>D6.2</t>
  </si>
  <si>
    <t>D7.1</t>
  </si>
  <si>
    <t>D7.2</t>
  </si>
  <si>
    <t>D7.3</t>
  </si>
  <si>
    <t>D8.1</t>
  </si>
  <si>
    <t>D8.2</t>
  </si>
  <si>
    <t>D8.3</t>
  </si>
  <si>
    <t>D9</t>
  </si>
  <si>
    <t>D9.1</t>
  </si>
  <si>
    <t>D9.2</t>
  </si>
  <si>
    <t>D9.3</t>
  </si>
  <si>
    <t>D9.4</t>
  </si>
  <si>
    <t>D10</t>
  </si>
  <si>
    <t>D10.1</t>
  </si>
  <si>
    <t>D10.2</t>
  </si>
  <si>
    <t>D10.3</t>
  </si>
  <si>
    <t>D10.4</t>
  </si>
  <si>
    <t>D10.5</t>
  </si>
  <si>
    <t>D10.6</t>
  </si>
  <si>
    <t>D10.7</t>
  </si>
  <si>
    <t>D10.8</t>
  </si>
  <si>
    <t>D10.9</t>
  </si>
  <si>
    <t>D11</t>
  </si>
  <si>
    <t>D11.1</t>
  </si>
  <si>
    <t>D11.2</t>
  </si>
  <si>
    <t>D11.3</t>
  </si>
  <si>
    <t>D11.4</t>
  </si>
  <si>
    <t>D11.5</t>
  </si>
  <si>
    <t>D11.6</t>
  </si>
  <si>
    <t>D11.7</t>
  </si>
  <si>
    <t>E1.9</t>
  </si>
  <si>
    <t>E1.10</t>
  </si>
  <si>
    <t>E1.11</t>
  </si>
  <si>
    <t>E1.12</t>
  </si>
  <si>
    <t>E1.13</t>
  </si>
  <si>
    <t>E1.14</t>
  </si>
  <si>
    <t>E2.1</t>
  </si>
  <si>
    <t>COMMUNAL WATER POINT FOR  BOREHOLE  AT XAREED BOREHOLE</t>
  </si>
  <si>
    <t>CONSTRUCTION OF TWIN GENERATOR ROOM FOR AT XAREED BOREHOLE, CEEL BUUR</t>
  </si>
  <si>
    <t>CONSTRUCTION OF ANIMAL WATER TROUGHS GOATS/SHEEP &amp; CAMELS XAREED BOREHOLE, CEEL BUUR</t>
  </si>
  <si>
    <t>G2.1</t>
  </si>
  <si>
    <t>G2.1.1</t>
  </si>
  <si>
    <t>G2.1.2</t>
  </si>
  <si>
    <t>G2.1.4</t>
  </si>
  <si>
    <t>G2.1.3</t>
  </si>
  <si>
    <t>G2.1.5</t>
  </si>
  <si>
    <t>G2.1.6</t>
  </si>
  <si>
    <t>G2.2</t>
  </si>
  <si>
    <t>G2.2.1</t>
  </si>
  <si>
    <t>G2.2.2</t>
  </si>
  <si>
    <t>G2.3</t>
  </si>
  <si>
    <t>G2.3.1</t>
  </si>
  <si>
    <t>G2.3.2</t>
  </si>
  <si>
    <t>G2.3.3</t>
  </si>
  <si>
    <t>G2.3.4</t>
  </si>
  <si>
    <t>G2.3.5</t>
  </si>
  <si>
    <t>G2.3.6</t>
  </si>
  <si>
    <t>Lot 3: Rehabilitation of Xareed Borehole, Including Solar Power System, Perimeter Fencing, 12 m³ Water Storage Tank, Communal Water Points, Twin Generator Rooms, and Livestock Watering Troughs in Ceelbur District, Galmudug State, Somalia</t>
  </si>
  <si>
    <t xml:space="preserve">Unit Price </t>
  </si>
  <si>
    <t>G2.4</t>
  </si>
  <si>
    <t>G2.4.1</t>
  </si>
  <si>
    <t>G2.5</t>
  </si>
  <si>
    <t>G2.5.1</t>
  </si>
  <si>
    <t>G2.5.2</t>
  </si>
  <si>
    <t>G2.6</t>
  </si>
  <si>
    <t>G2.6.1</t>
  </si>
  <si>
    <t>G2.6.2</t>
  </si>
  <si>
    <t>G2.6.3</t>
  </si>
  <si>
    <t>G2.7</t>
  </si>
  <si>
    <t>G2.7.1</t>
  </si>
  <si>
    <t>G2.8</t>
  </si>
  <si>
    <t>G2.8.1</t>
  </si>
  <si>
    <t>G2.8.2</t>
  </si>
  <si>
    <t>G2.9</t>
  </si>
  <si>
    <t>G2.9.1</t>
  </si>
  <si>
    <t>G2.9.2</t>
  </si>
  <si>
    <t>G2.9.3</t>
  </si>
  <si>
    <t>G2.9.4</t>
  </si>
  <si>
    <t>G1.1.1</t>
  </si>
  <si>
    <t>G1.1.2</t>
  </si>
  <si>
    <t>G1.1.3</t>
  </si>
  <si>
    <t>G1.1.4</t>
  </si>
  <si>
    <t>G1.1.5</t>
  </si>
  <si>
    <t>G1.1.6</t>
  </si>
  <si>
    <t>G1.2.1</t>
  </si>
  <si>
    <t>G1.2.2</t>
  </si>
  <si>
    <t>G1.3.1</t>
  </si>
  <si>
    <t>G1.3.2</t>
  </si>
  <si>
    <t>G1.3.3</t>
  </si>
  <si>
    <t>G1.3.4</t>
  </si>
  <si>
    <t>G1.3.5</t>
  </si>
  <si>
    <t>G1.3.6</t>
  </si>
  <si>
    <t>G1.4.1</t>
  </si>
  <si>
    <t>G1.5.1</t>
  </si>
  <si>
    <t>G1.5.2</t>
  </si>
  <si>
    <t>G1.6.1</t>
  </si>
  <si>
    <t>G1.6.2</t>
  </si>
  <si>
    <t>G1.6.3</t>
  </si>
  <si>
    <t>G1.7.1</t>
  </si>
  <si>
    <t>G1.7.2</t>
  </si>
  <si>
    <t>G1.7.3</t>
  </si>
  <si>
    <t>E2.2</t>
  </si>
  <si>
    <t>E2.3</t>
  </si>
  <si>
    <t>E2.4</t>
  </si>
  <si>
    <t>E2.5</t>
  </si>
  <si>
    <t>E2.6</t>
  </si>
  <si>
    <t>E2.7</t>
  </si>
  <si>
    <t>E2.8</t>
  </si>
  <si>
    <t>E2.9</t>
  </si>
  <si>
    <t>E2.10</t>
  </si>
  <si>
    <t>F1.1.2</t>
  </si>
  <si>
    <t>F1.1.1</t>
  </si>
  <si>
    <t>F1.1.3</t>
  </si>
  <si>
    <t>F1.1.4</t>
  </si>
  <si>
    <t>F1.1.5</t>
  </si>
  <si>
    <t>F1.1.6</t>
  </si>
  <si>
    <t>F1.1.7</t>
  </si>
  <si>
    <t>F1.2.1</t>
  </si>
  <si>
    <t>F1.3.1</t>
  </si>
  <si>
    <t>F1.3.2</t>
  </si>
  <si>
    <t>F1.3.3</t>
  </si>
  <si>
    <t>F1.4.1</t>
  </si>
  <si>
    <t>F1.4.2</t>
  </si>
  <si>
    <t>F1.4.3</t>
  </si>
  <si>
    <t>F1.5.1</t>
  </si>
  <si>
    <t>F1.6.1</t>
  </si>
  <si>
    <t>F1.6.2</t>
  </si>
  <si>
    <t>F1.7.1</t>
  </si>
  <si>
    <t>F1.7.2</t>
  </si>
  <si>
    <t>F1.7.3</t>
  </si>
  <si>
    <t>F1.8.1</t>
  </si>
  <si>
    <t>F1.9.1</t>
  </si>
  <si>
    <t>F1.9.2</t>
  </si>
  <si>
    <t>F1.9.3</t>
  </si>
  <si>
    <t>F1.10.1</t>
  </si>
  <si>
    <t>F1.10.2</t>
  </si>
  <si>
    <t>F2.1</t>
  </si>
  <si>
    <t>F2.1.1</t>
  </si>
  <si>
    <t>F2.2</t>
  </si>
  <si>
    <t>F2.2.1</t>
  </si>
  <si>
    <t>F2.3</t>
  </si>
  <si>
    <t>F2.3.1</t>
  </si>
  <si>
    <t>F2.3.2</t>
  </si>
  <si>
    <t>F2.4</t>
  </si>
  <si>
    <t>F2.4.1</t>
  </si>
  <si>
    <t>F2.4.2</t>
  </si>
  <si>
    <t>F2.5</t>
  </si>
  <si>
    <t>F2.5.1</t>
  </si>
  <si>
    <t>F2.6</t>
  </si>
  <si>
    <t>F2.6.1</t>
  </si>
  <si>
    <t>F2.6.2</t>
  </si>
  <si>
    <t>F2.6.3</t>
  </si>
  <si>
    <t>F2.6.4</t>
  </si>
  <si>
    <t>F2.6.5</t>
  </si>
  <si>
    <t>F2.6.6</t>
  </si>
  <si>
    <t>F2.6.7</t>
  </si>
  <si>
    <t>F2.7</t>
  </si>
  <si>
    <t>F2.7.1</t>
  </si>
  <si>
    <t>F2.8</t>
  </si>
  <si>
    <t>F2.8.1</t>
  </si>
  <si>
    <t>F2.8.2</t>
  </si>
  <si>
    <t>F2.8.3</t>
  </si>
  <si>
    <t>F2.8.4</t>
  </si>
  <si>
    <t>F2.8.5</t>
  </si>
  <si>
    <t>F2.9</t>
  </si>
  <si>
    <t>F2.9.1</t>
  </si>
  <si>
    <t>F2.9.2</t>
  </si>
  <si>
    <t>F2.9.3</t>
  </si>
  <si>
    <t>F2.9.4</t>
  </si>
  <si>
    <t>F2.10</t>
  </si>
  <si>
    <t>F2.10.1</t>
  </si>
  <si>
    <t>F2.10.2</t>
  </si>
  <si>
    <t>F2.10.3</t>
  </si>
  <si>
    <t>F2.10.4</t>
  </si>
  <si>
    <t>F2.10.5</t>
  </si>
  <si>
    <t>F2.10.6</t>
  </si>
  <si>
    <t>F2.10.7</t>
  </si>
  <si>
    <t xml:space="preserve">Unit cost </t>
  </si>
  <si>
    <t xml:space="preserve">BARABULE BOREHOLE SUPPLIES </t>
  </si>
  <si>
    <t>SOLAR SYSTEM INSTALLATION  IN BARABULLE VILLAGE</t>
  </si>
  <si>
    <t>SOLAR SYSTEM INSTALLATION  AT XAREED BOREHOLE</t>
  </si>
  <si>
    <t>CONSTRUCTION OF 12M HIGH ELEVATED WATER TANK AT XAREED BOREHOLE-40m3</t>
  </si>
  <si>
    <t>C2.1</t>
  </si>
  <si>
    <t>C2.2</t>
  </si>
  <si>
    <t>C2.3</t>
  </si>
  <si>
    <t>C2.4</t>
  </si>
  <si>
    <t>C2.5</t>
  </si>
  <si>
    <t>C3.1</t>
  </si>
  <si>
    <t>C4.1</t>
  </si>
  <si>
    <t>C4.2</t>
  </si>
  <si>
    <t>C5.1</t>
  </si>
  <si>
    <t>C5.2</t>
  </si>
  <si>
    <t>C6.1</t>
  </si>
  <si>
    <t>C6.2</t>
  </si>
  <si>
    <t>C7.1</t>
  </si>
  <si>
    <t>C7.2</t>
  </si>
  <si>
    <t>C7.3</t>
  </si>
  <si>
    <t>C8.1</t>
  </si>
  <si>
    <t>C8.2</t>
  </si>
  <si>
    <t>C8.3</t>
  </si>
  <si>
    <t>C9.1</t>
  </si>
  <si>
    <t>C9.2</t>
  </si>
  <si>
    <t>C9.3</t>
  </si>
  <si>
    <t>C9.4</t>
  </si>
  <si>
    <t>C10.1</t>
  </si>
  <si>
    <t>C10.2</t>
  </si>
  <si>
    <t>C10.3</t>
  </si>
  <si>
    <t>CONSTRUCTION OF 12M HIGH ELEVATED WATER TANK AT BARABULLE, BUUR HAKABA-40 m3</t>
  </si>
  <si>
    <t>C10.4</t>
  </si>
  <si>
    <t>C10.5</t>
  </si>
  <si>
    <t>C10.6</t>
  </si>
  <si>
    <t>C10.7</t>
  </si>
  <si>
    <t>C10.8</t>
  </si>
  <si>
    <t>C10.9</t>
  </si>
  <si>
    <t>C11.1</t>
  </si>
  <si>
    <t>C11.2</t>
  </si>
  <si>
    <t>C11.3</t>
  </si>
  <si>
    <t>C11.4</t>
  </si>
  <si>
    <t>C11.5</t>
  </si>
  <si>
    <t>C11.6</t>
  </si>
  <si>
    <t>C11.7</t>
  </si>
  <si>
    <t>COMMUNAL WATER POINT FOR BARABULE BOREHOLE</t>
  </si>
  <si>
    <t>CONSTRUCTION OF TWIN GENERATOR ROOM FOR AT BARABULLE, BUUR HAKABA</t>
  </si>
  <si>
    <t>D1.1.1</t>
  </si>
  <si>
    <t>D1.1.2</t>
  </si>
  <si>
    <t>D1.1.3</t>
  </si>
  <si>
    <t>D1.1.4</t>
  </si>
  <si>
    <t>D1.1.5</t>
  </si>
  <si>
    <t>D1.1.6</t>
  </si>
  <si>
    <t>D1.1.7</t>
  </si>
  <si>
    <t>D1.1.8</t>
  </si>
  <si>
    <t>D1.1.9</t>
  </si>
  <si>
    <t>D1.1.10</t>
  </si>
  <si>
    <t>D1.1.11</t>
  </si>
  <si>
    <t>D1.1.12</t>
  </si>
  <si>
    <t>D1.1.13</t>
  </si>
  <si>
    <t>D1.1.14</t>
  </si>
  <si>
    <t>D1.2.1</t>
  </si>
  <si>
    <t>D1.2.2</t>
  </si>
  <si>
    <t>D1.2.3</t>
  </si>
  <si>
    <t>D1.2.4</t>
  </si>
  <si>
    <t>D1.2.5</t>
  </si>
  <si>
    <t>D1.2.6</t>
  </si>
  <si>
    <t>D1.2.7</t>
  </si>
  <si>
    <t>D1.2.8</t>
  </si>
  <si>
    <t>D1.2.9</t>
  </si>
  <si>
    <t>D1.2.10</t>
  </si>
  <si>
    <t>D2.1.1</t>
  </si>
  <si>
    <t>D2.1.2</t>
  </si>
  <si>
    <t>D2.1.3</t>
  </si>
  <si>
    <t>D2.1.4</t>
  </si>
  <si>
    <t>D2.1.5</t>
  </si>
  <si>
    <t>D2.1.6</t>
  </si>
  <si>
    <t>D2.1.7</t>
  </si>
  <si>
    <t>D2.1.8</t>
  </si>
  <si>
    <t>D2.1.9</t>
  </si>
  <si>
    <t>D2.1.10</t>
  </si>
  <si>
    <t>D2.1.11</t>
  </si>
  <si>
    <t>D2.1.12</t>
  </si>
  <si>
    <t>D2.1.13</t>
  </si>
  <si>
    <t>D2.1.14</t>
  </si>
  <si>
    <t>D2.2.1</t>
  </si>
  <si>
    <t>D2.2.2</t>
  </si>
  <si>
    <t>D2.2.3</t>
  </si>
  <si>
    <t>D2.2.4</t>
  </si>
  <si>
    <t>D2.2.5</t>
  </si>
  <si>
    <t>D2.2.6</t>
  </si>
  <si>
    <t>D2.2.7</t>
  </si>
  <si>
    <t>D2.2.8</t>
  </si>
  <si>
    <t>D2.2.9</t>
  </si>
  <si>
    <t>D2.2.10</t>
  </si>
  <si>
    <t>Substructures</t>
  </si>
  <si>
    <t>E1.1.1</t>
  </si>
  <si>
    <t>E1.1.2</t>
  </si>
  <si>
    <t>E1.1.3</t>
  </si>
  <si>
    <t>E1.1.4</t>
  </si>
  <si>
    <t>E1.1.5</t>
  </si>
  <si>
    <t>E1.1.6</t>
  </si>
  <si>
    <t>E1.1.7</t>
  </si>
  <si>
    <t>E1.2.1</t>
  </si>
  <si>
    <t>E1.3.1</t>
  </si>
  <si>
    <t>E1.3.2</t>
  </si>
  <si>
    <t>E1.3.3</t>
  </si>
  <si>
    <t>E1.4.1</t>
  </si>
  <si>
    <t>E1.4.2</t>
  </si>
  <si>
    <t>E1.4.3</t>
  </si>
  <si>
    <t>E1.5.1</t>
  </si>
  <si>
    <t>E1.6.1</t>
  </si>
  <si>
    <t>E1.6.2</t>
  </si>
  <si>
    <t>E1.7.1</t>
  </si>
  <si>
    <t>E1.7.2</t>
  </si>
  <si>
    <t>E1.7.3</t>
  </si>
  <si>
    <t>E1.8.1</t>
  </si>
  <si>
    <t>E1.9.1</t>
  </si>
  <si>
    <t>E1.9.2</t>
  </si>
  <si>
    <t>E1.9.3</t>
  </si>
  <si>
    <t>E1.10.1</t>
  </si>
  <si>
    <t>E1.10.2</t>
  </si>
  <si>
    <t>E2.1.1</t>
  </si>
  <si>
    <t>E2.2.1</t>
  </si>
  <si>
    <t>E2.3.1</t>
  </si>
  <si>
    <t>E2.3.2</t>
  </si>
  <si>
    <t>E2.4.1</t>
  </si>
  <si>
    <t>E2.4.2</t>
  </si>
  <si>
    <t>E2.5.1</t>
  </si>
  <si>
    <t>E2.6.1</t>
  </si>
  <si>
    <t>E2.6.2</t>
  </si>
  <si>
    <t>E2.6.3</t>
  </si>
  <si>
    <t>E2.6.4</t>
  </si>
  <si>
    <t>E2.6.5</t>
  </si>
  <si>
    <t>E2.6.6</t>
  </si>
  <si>
    <t>E2.6.7</t>
  </si>
  <si>
    <t>E2.7.1</t>
  </si>
  <si>
    <t>E2.8.1</t>
  </si>
  <si>
    <t>E2.8.2</t>
  </si>
  <si>
    <t>E2.8.3</t>
  </si>
  <si>
    <t>E2.8.4</t>
  </si>
  <si>
    <t>E2.8.5</t>
  </si>
  <si>
    <t>E2.9.1</t>
  </si>
  <si>
    <t>E2.9.2</t>
  </si>
  <si>
    <t>E2.9.3</t>
  </si>
  <si>
    <t>E2.9.4</t>
  </si>
  <si>
    <t>E2.10.1</t>
  </si>
  <si>
    <t>E2.10.2</t>
  </si>
  <si>
    <t>E2.10.3</t>
  </si>
  <si>
    <t>E2.10.4</t>
  </si>
  <si>
    <t>E2.10.5</t>
  </si>
  <si>
    <t>E2.10.6</t>
  </si>
  <si>
    <t>E2.10.7</t>
  </si>
  <si>
    <t>CONSTRUCTION OF ANIMAL WATER TROUGHS GOATS/SHEEP &amp; CAMELS BARABULLE</t>
  </si>
  <si>
    <t>F1.1.8</t>
  </si>
  <si>
    <t>F1.2.2</t>
  </si>
  <si>
    <t>F1.3.4</t>
  </si>
  <si>
    <t>F1.3.5</t>
  </si>
  <si>
    <t>F1.3.6</t>
  </si>
  <si>
    <t>F1.5.2</t>
  </si>
  <si>
    <t>F1.6.3</t>
  </si>
  <si>
    <t>F2.1.2</t>
  </si>
  <si>
    <t>F2.1.3</t>
  </si>
  <si>
    <t>F2.1.4</t>
  </si>
  <si>
    <t>F2.1.5</t>
  </si>
  <si>
    <t>F2.2.2</t>
  </si>
  <si>
    <t>F2.3.3</t>
  </si>
  <si>
    <t>F2.3.4</t>
  </si>
  <si>
    <t>F2.3.5</t>
  </si>
  <si>
    <t>Foundation</t>
  </si>
  <si>
    <t>F2.5.2</t>
  </si>
  <si>
    <t>Lot 4: Rehabilitation of Barabule Borehole, Including Solar Power System, 12 m³ Water Storage Tank, Communal Water Points, Twin Generator Rooms, and Livestock Watering Troughs in Burhakaba District, South West State, Somalia</t>
  </si>
  <si>
    <t>Sub-total A: Borehole Supplies</t>
  </si>
  <si>
    <t>Sub-total B: Fencing Works</t>
  </si>
  <si>
    <t xml:space="preserve">Sub-total C: Borehole Solar System </t>
  </si>
  <si>
    <t>Sub-total D: Construction of Elevated Water Tank</t>
  </si>
  <si>
    <t>Sub-total E: Construction of Communal Water Points</t>
  </si>
  <si>
    <t>Sub-total F: Construction of Twin Generator Rooms</t>
  </si>
  <si>
    <t>Sub-total G: Construction of Animal Troughs</t>
  </si>
  <si>
    <t>LOT 3-GRAND TOTAL</t>
  </si>
  <si>
    <t>Total A: Shallow well Rehabilitation</t>
  </si>
  <si>
    <t>Total B:  One camel Through</t>
  </si>
  <si>
    <t>Total C: Solar System</t>
  </si>
  <si>
    <t>Total D: Fencing</t>
  </si>
  <si>
    <t>LOT 2 GRAND TOTAL FOR THE REHABILITATION OF FIVE WELLS IN BUUR HAKABA</t>
  </si>
  <si>
    <t>LOT 1 GRAND TOTAL FOR THE REHABILITATION OF FIVE SHALLOW WELLS IN CEELBUR</t>
  </si>
  <si>
    <t>Subtotal A: General Works and Well Deepening</t>
  </si>
  <si>
    <t>Subtotal B: Masonry Works and Foundation Preparation</t>
  </si>
  <si>
    <t>Subtotal C: Concrete Works and Full-Depth Lining</t>
  </si>
  <si>
    <t>Subtotal D: Drainage Works and Finishing Works</t>
  </si>
  <si>
    <t>Subtotal E: Pump Installation, Testing and Handover</t>
  </si>
  <si>
    <t>Subtotal F: Fencing Works</t>
  </si>
  <si>
    <t>TOTAL FOR ONE (1) SHALLOW WELL</t>
  </si>
  <si>
    <t>One camel through</t>
  </si>
  <si>
    <t>Cost for one cattle/Donleys and Sheep/Goats Through</t>
  </si>
  <si>
    <t>Superstructures</t>
  </si>
  <si>
    <t>Sub-total B: Solar Installation Works</t>
  </si>
  <si>
    <t>Construction of One Water Kiosk</t>
  </si>
  <si>
    <t xml:space="preserve"> Second water kiosk</t>
  </si>
  <si>
    <t>Sub-total E: Construction of Twin Generator Rooms</t>
  </si>
  <si>
    <t>Sub-total F: Animal Troughs</t>
  </si>
  <si>
    <t>Sub-total C: Construction of Elevated Water Tank</t>
  </si>
  <si>
    <t>Sub-total D: Water Points and Distribution Lines</t>
  </si>
  <si>
    <t>LOT 4-GRAND TOTAL</t>
  </si>
  <si>
    <t>Name and Surname: (______________________________________)</t>
  </si>
  <si>
    <t xml:space="preserve">Duly authorized to sign this tender on behalf of: </t>
  </si>
  <si>
    <t>(____________________________________________________)</t>
  </si>
  <si>
    <t>Place, date and stamp: (___________________________________)</t>
  </si>
  <si>
    <t>GENERAL WORKS AND DEEPENING</t>
  </si>
  <si>
    <t>DEPTH OF THE WELLS: CURRENT 26M, EXPECTED AFTER REHABILITATION 30M</t>
  </si>
  <si>
    <t>MASONRY AND FOUNDATION PREPARATION</t>
  </si>
  <si>
    <t>CONCRETE WORKS, INCLUDING FULL-DEPTH REINFORCED LINING</t>
  </si>
  <si>
    <t>DRAINAGE FITTINGS, FINISHES AND SOAKAWAY</t>
  </si>
  <si>
    <t>HANDPUMP, DISINFECTION, TESTING AND HANDOVER</t>
  </si>
  <si>
    <t>ANNEX A – BILL OF QUANTITY</t>
  </si>
  <si>
    <t xml:space="preserve">Put your company headletter here </t>
  </si>
  <si>
    <t>Lot 2: Rehabilitation of Five (5) Shallow Wells with Hand Pumps and Protective Structures in Burhakaba, SWS, Somalia</t>
  </si>
  <si>
    <t>Lot 1: Rehabilitation of Five (5) Shallow Wells with Solar System, Animal Troughs, and Fencing in Ceelbur, Galmudug, Somalia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</si>
</sst>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quot;$&quot;* #,##0.00_);_(&quot;$&quot;* \(#,##0.00\);_(&quot;$&quot;* &quot;-&quot;??_);_(@_)"/>
    <numFmt numFmtId="165" formatCode="_(* #,##0.00_);_(* \(#,##0.00\);_(* &quot;-&quot;??_);_(@_)"/>
    <numFmt numFmtId="166" formatCode="_-[$$-409]* #,##0.00_ ;_-[$$-409]* \-#,##0.00\ ;_-[$$-409]* &quot;-&quot;??_ ;_-@_ "/>
    <numFmt numFmtId="167" formatCode="0.0"/>
    <numFmt numFmtId="168" formatCode="@\ "/>
    <numFmt numFmtId="169" formatCode="&quot;$&quot;#,##0.00"/>
    <numFmt numFmtId="170" formatCode="_-* #,##0_-;\-* #,##0_-;_-* &quot;-&quot;??_-;_-@_-"/>
  </numFmts>
  <fonts count="26">
    <font>
      <sz val="11"/>
      <name val="Carlito"/>
    </font>
    <font>
      <sz val="11"/>
      <name val="Carlito"/>
    </font>
    <font>
      <sz val="10"/>
      <name val="Times New Roman"/>
      <family val="1"/>
    </font>
    <font>
      <sz val="10"/>
      <name val="Arial"/>
      <family val="2"/>
    </font>
    <font>
      <sz val="11"/>
      <name val="Aptos"/>
      <family val="2"/>
    </font>
    <font>
      <b/>
      <sz val="11"/>
      <name val="Aptos"/>
      <family val="2"/>
    </font>
    <font>
      <sz val="11"/>
      <color theme="1"/>
      <name val="Aptos"/>
      <family val="2"/>
    </font>
    <font>
      <sz val="11"/>
      <color rgb="FF000000"/>
      <name val="Aptos"/>
      <family val="2"/>
    </font>
    <font>
      <sz val="11"/>
      <color indexed="8"/>
      <name val="Aptos"/>
      <family val="2"/>
    </font>
    <font>
      <b/>
      <sz val="11"/>
      <color indexed="8"/>
      <name val="Aptos"/>
      <family val="2"/>
    </font>
    <font>
      <vertAlign val="superscript"/>
      <sz val="11"/>
      <name val="Aptos"/>
      <family val="2"/>
    </font>
    <font>
      <u/>
      <sz val="11"/>
      <name val="Aptos"/>
      <family val="2"/>
    </font>
    <font>
      <b/>
      <sz val="11"/>
      <color theme="1"/>
      <name val="Aptos"/>
      <family val="2"/>
    </font>
    <font>
      <sz val="10"/>
      <name val="MS Sans Serif"/>
      <family val="2"/>
      <charset val="178"/>
    </font>
    <font>
      <u/>
      <sz val="11"/>
      <color theme="1"/>
      <name val="Aptos"/>
      <family val="2"/>
    </font>
    <font>
      <vertAlign val="superscript"/>
      <sz val="11"/>
      <color theme="1"/>
      <name val="Aptos"/>
      <family val="2"/>
    </font>
    <font>
      <sz val="11"/>
      <color rgb="FF00000A"/>
      <name val="Aptos"/>
      <family val="2"/>
    </font>
    <font>
      <vertAlign val="superscript"/>
      <sz val="11"/>
      <color indexed="8"/>
      <name val="Aptos"/>
      <family val="2"/>
    </font>
    <font>
      <b/>
      <i/>
      <sz val="11"/>
      <name val="Aptos"/>
      <family val="2"/>
    </font>
    <font>
      <b/>
      <i/>
      <u/>
      <sz val="11"/>
      <name val="Aptos"/>
      <family val="2"/>
    </font>
    <font>
      <b/>
      <u/>
      <sz val="11"/>
      <name val="Aptos"/>
      <family val="2"/>
    </font>
    <font>
      <b/>
      <sz val="11"/>
      <name val="Aptos"/>
    </font>
    <font>
      <b/>
      <sz val="12"/>
      <color theme="1"/>
      <name val="Aptos"/>
      <family val="2"/>
    </font>
    <font>
      <b/>
      <sz val="11.5"/>
      <color theme="1"/>
      <name val="Aptos"/>
      <family val="2"/>
    </font>
    <font>
      <b/>
      <sz val="11.5"/>
      <name val="Aptos"/>
      <family val="2"/>
    </font>
    <font>
      <sz val="12"/>
      <color theme="2" tint="-0.249977111117893"/>
      <name val="Aptos"/>
      <family val="2"/>
    </font>
  </fonts>
  <fills count="5">
    <fill>
      <patternFill patternType="none"/>
    </fill>
    <fill>
      <patternFill patternType="gray125"/>
    </fill>
    <fill>
      <patternFill patternType="solid">
        <fgColor theme="0"/>
        <bgColor indexed="64"/>
      </patternFill>
    </fill>
    <fill>
      <patternFill patternType="solid">
        <fgColor theme="0"/>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10">
    <xf numFmtId="0" fontId="0" fillId="0" borderId="0"/>
    <xf numFmtId="164" fontId="1" fillId="0" borderId="0" applyFont="0" applyFill="0" applyBorder="0" applyAlignment="0" applyProtection="0"/>
    <xf numFmtId="0" fontId="2" fillId="0" borderId="0"/>
    <xf numFmtId="0" fontId="3" fillId="0" borderId="0"/>
    <xf numFmtId="43" fontId="1" fillId="0" borderId="0" applyFont="0" applyFill="0" applyBorder="0" applyAlignment="0" applyProtection="0"/>
    <xf numFmtId="0" fontId="3" fillId="0" borderId="0"/>
    <xf numFmtId="43" fontId="3" fillId="0" borderId="0" applyFont="0" applyFill="0" applyBorder="0" applyAlignment="0" applyProtection="0"/>
    <xf numFmtId="0" fontId="13" fillId="0" borderId="0"/>
    <xf numFmtId="0" fontId="3" fillId="0" borderId="0"/>
    <xf numFmtId="165" fontId="3" fillId="0" borderId="0" applyFont="0" applyFill="0" applyBorder="0" applyAlignment="0" applyProtection="0"/>
  </cellStyleXfs>
  <cellXfs count="272">
    <xf numFmtId="0" fontId="0" fillId="0" borderId="0" xfId="0"/>
    <xf numFmtId="0" fontId="4" fillId="0" borderId="0" xfId="0" applyFont="1"/>
    <xf numFmtId="0" fontId="4" fillId="0" borderId="1" xfId="0" applyFont="1" applyBorder="1" applyAlignment="1">
      <alignment vertical="center"/>
    </xf>
    <xf numFmtId="0" fontId="4" fillId="0" borderId="1" xfId="0" applyFont="1" applyBorder="1" applyAlignment="1">
      <alignment vertical="center" wrapText="1"/>
    </xf>
    <xf numFmtId="0" fontId="4" fillId="0" borderId="1" xfId="0" applyFont="1" applyBorder="1"/>
    <xf numFmtId="4" fontId="4" fillId="0" borderId="1" xfId="0" applyNumberFormat="1" applyFont="1" applyBorder="1" applyAlignment="1">
      <alignment vertical="center"/>
    </xf>
    <xf numFmtId="43" fontId="6" fillId="0" borderId="1" xfId="4" applyFont="1" applyBorder="1"/>
    <xf numFmtId="0" fontId="6" fillId="0" borderId="1" xfId="0" applyFont="1" applyBorder="1" applyAlignment="1">
      <alignment horizont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horizontal="left" vertical="center" wrapText="1"/>
    </xf>
    <xf numFmtId="0" fontId="4" fillId="0" borderId="1" xfId="0" applyFont="1" applyBorder="1" applyAlignment="1">
      <alignment horizontal="center" vertical="center"/>
    </xf>
    <xf numFmtId="166" fontId="4" fillId="0" borderId="1" xfId="0" applyNumberFormat="1" applyFont="1" applyBorder="1" applyAlignment="1">
      <alignment vertical="center"/>
    </xf>
    <xf numFmtId="4" fontId="4" fillId="0" borderId="1" xfId="0" applyNumberFormat="1" applyFont="1" applyBorder="1" applyAlignment="1">
      <alignment horizontal="center" vertical="center"/>
    </xf>
    <xf numFmtId="0" fontId="5" fillId="2" borderId="1" xfId="0" applyFont="1" applyFill="1" applyBorder="1" applyAlignment="1">
      <alignment horizontal="center" vertical="center" wrapText="1"/>
    </xf>
    <xf numFmtId="166" fontId="6" fillId="0" borderId="1" xfId="4" applyNumberFormat="1" applyFont="1" applyBorder="1"/>
    <xf numFmtId="0" fontId="5" fillId="2" borderId="1" xfId="0" applyFont="1" applyFill="1" applyBorder="1" applyAlignment="1">
      <alignment horizontal="center" vertical="center"/>
    </xf>
    <xf numFmtId="0" fontId="5" fillId="2" borderId="1" xfId="0" applyFont="1" applyFill="1" applyBorder="1" applyAlignment="1">
      <alignment vertical="center"/>
    </xf>
    <xf numFmtId="167" fontId="4" fillId="0" borderId="1" xfId="5" applyNumberFormat="1" applyFont="1" applyBorder="1" applyAlignment="1">
      <alignment horizontal="center"/>
    </xf>
    <xf numFmtId="2" fontId="4" fillId="0" borderId="1" xfId="5" applyNumberFormat="1" applyFont="1" applyBorder="1" applyAlignment="1">
      <alignment horizontal="center"/>
    </xf>
    <xf numFmtId="0" fontId="4" fillId="0" borderId="1" xfId="5" applyFont="1" applyBorder="1" applyAlignment="1">
      <alignment wrapText="1"/>
    </xf>
    <xf numFmtId="0" fontId="4" fillId="0" borderId="1" xfId="5" applyFont="1" applyBorder="1" applyAlignment="1">
      <alignment horizontal="center"/>
    </xf>
    <xf numFmtId="0" fontId="4" fillId="0" borderId="1" xfId="0" applyFont="1" applyBorder="1" applyAlignment="1">
      <alignment wrapText="1"/>
    </xf>
    <xf numFmtId="167" fontId="4" fillId="0" borderId="1" xfId="5" quotePrefix="1" applyNumberFormat="1" applyFont="1" applyBorder="1" applyAlignment="1">
      <alignment horizontal="center"/>
    </xf>
    <xf numFmtId="0" fontId="5" fillId="0" borderId="1" xfId="5" applyFont="1" applyBorder="1" applyAlignment="1">
      <alignment wrapText="1"/>
    </xf>
    <xf numFmtId="167" fontId="4" fillId="0" borderId="1" xfId="5" applyNumberFormat="1" applyFont="1" applyBorder="1" applyAlignment="1">
      <alignment horizontal="center" vertical="top"/>
    </xf>
    <xf numFmtId="0" fontId="11" fillId="0" borderId="1" xfId="5" applyFont="1" applyBorder="1" applyAlignment="1">
      <alignment wrapText="1"/>
    </xf>
    <xf numFmtId="2" fontId="4" fillId="0" borderId="1" xfId="0" applyNumberFormat="1" applyFont="1" applyBorder="1" applyAlignment="1">
      <alignment horizontal="center"/>
    </xf>
    <xf numFmtId="0" fontId="4" fillId="0" borderId="1" xfId="0" applyFont="1" applyBorder="1" applyAlignment="1">
      <alignment horizontal="center"/>
    </xf>
    <xf numFmtId="0" fontId="11" fillId="0" borderId="1" xfId="0" applyFont="1" applyBorder="1" applyAlignment="1">
      <alignment wrapText="1"/>
    </xf>
    <xf numFmtId="0" fontId="5" fillId="0" borderId="1" xfId="0" applyFont="1" applyBorder="1" applyAlignment="1">
      <alignment horizontal="center"/>
    </xf>
    <xf numFmtId="43" fontId="5" fillId="2" borderId="1" xfId="4" applyFont="1" applyFill="1" applyBorder="1"/>
    <xf numFmtId="43" fontId="5" fillId="0" borderId="1" xfId="4" applyFont="1" applyBorder="1"/>
    <xf numFmtId="2" fontId="6" fillId="0" borderId="1" xfId="6" applyNumberFormat="1" applyFont="1" applyBorder="1" applyAlignment="1">
      <alignment horizontal="center"/>
    </xf>
    <xf numFmtId="0" fontId="12" fillId="0" borderId="5" xfId="0" applyFont="1" applyBorder="1" applyAlignment="1">
      <alignment horizontal="center" vertical="center" wrapText="1"/>
    </xf>
    <xf numFmtId="0" fontId="4" fillId="3" borderId="1" xfId="0" applyFont="1" applyFill="1" applyBorder="1" applyAlignment="1">
      <alignment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left" wrapText="1"/>
    </xf>
    <xf numFmtId="0" fontId="4" fillId="0" borderId="1" xfId="5" applyFont="1" applyBorder="1" applyAlignment="1">
      <alignment horizontal="left" wrapText="1"/>
    </xf>
    <xf numFmtId="0" fontId="5" fillId="0" borderId="1" xfId="5" applyFont="1" applyBorder="1" applyAlignment="1">
      <alignment horizontal="left" wrapText="1"/>
    </xf>
    <xf numFmtId="0" fontId="6" fillId="2" borderId="6" xfId="0" applyFont="1" applyFill="1" applyBorder="1" applyAlignment="1">
      <alignment horizontal="left" wrapText="1"/>
    </xf>
    <xf numFmtId="0" fontId="6" fillId="2" borderId="7" xfId="0" applyFont="1" applyFill="1" applyBorder="1" applyAlignment="1">
      <alignment horizontal="left" wrapText="1"/>
    </xf>
    <xf numFmtId="0" fontId="6" fillId="2" borderId="1" xfId="0" applyFont="1" applyFill="1" applyBorder="1" applyAlignment="1">
      <alignment horizontal="left" wrapText="1"/>
    </xf>
    <xf numFmtId="0" fontId="6" fillId="2" borderId="1" xfId="0" applyFont="1" applyFill="1" applyBorder="1" applyAlignment="1">
      <alignment horizontal="center" wrapText="1"/>
    </xf>
    <xf numFmtId="0" fontId="6" fillId="0" borderId="1" xfId="0" applyFont="1" applyBorder="1" applyAlignment="1">
      <alignment vertical="top" wrapText="1"/>
    </xf>
    <xf numFmtId="0" fontId="16" fillId="0" borderId="1" xfId="0" applyFont="1" applyBorder="1" applyAlignment="1">
      <alignment wrapText="1"/>
    </xf>
    <xf numFmtId="0" fontId="16" fillId="0" borderId="1" xfId="0" applyFont="1" applyBorder="1"/>
    <xf numFmtId="0" fontId="6" fillId="2" borderId="1" xfId="0" applyFont="1" applyFill="1" applyBorder="1" applyAlignment="1">
      <alignment vertical="top" wrapText="1"/>
    </xf>
    <xf numFmtId="0" fontId="6" fillId="2" borderId="1" xfId="0" applyFont="1" applyFill="1" applyBorder="1" applyAlignment="1">
      <alignment wrapText="1"/>
    </xf>
    <xf numFmtId="0" fontId="4" fillId="0" borderId="2" xfId="5" applyFont="1" applyBorder="1" applyAlignment="1">
      <alignment horizontal="left" vertical="center" wrapText="1"/>
    </xf>
    <xf numFmtId="2" fontId="6" fillId="0" borderId="1" xfId="4" applyNumberFormat="1" applyFont="1" applyBorder="1" applyAlignment="1" applyProtection="1">
      <alignment horizontal="center" vertical="center" wrapText="1"/>
    </xf>
    <xf numFmtId="2" fontId="4" fillId="0" borderId="1" xfId="4" applyNumberFormat="1" applyFont="1" applyFill="1" applyBorder="1" applyAlignment="1" applyProtection="1">
      <alignment horizontal="center" vertical="center" wrapText="1"/>
      <protection locked="0"/>
    </xf>
    <xf numFmtId="169" fontId="4" fillId="0" borderId="8" xfId="4" applyNumberFormat="1" applyFont="1" applyBorder="1" applyAlignment="1" applyProtection="1">
      <alignment horizontal="center" vertical="center" wrapText="1"/>
    </xf>
    <xf numFmtId="0" fontId="5" fillId="0" borderId="2" xfId="5" applyFont="1" applyBorder="1" applyAlignment="1">
      <alignment horizontal="left"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169" fontId="4" fillId="0" borderId="1" xfId="4" applyNumberFormat="1" applyFont="1" applyFill="1" applyBorder="1" applyAlignment="1" applyProtection="1">
      <alignment horizontal="center" vertical="center" wrapText="1"/>
      <protection locked="0"/>
    </xf>
    <xf numFmtId="0" fontId="4" fillId="0" borderId="1" xfId="0" applyFont="1" applyBorder="1" applyAlignment="1">
      <alignment horizontal="center" vertical="center" wrapText="1"/>
    </xf>
    <xf numFmtId="2" fontId="4" fillId="0" borderId="1" xfId="4" applyNumberFormat="1" applyFont="1" applyBorder="1" applyAlignment="1" applyProtection="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xf>
    <xf numFmtId="167" fontId="12" fillId="0" borderId="1" xfId="0" applyNumberFormat="1" applyFont="1" applyBorder="1" applyAlignment="1">
      <alignment horizontal="center" vertical="center"/>
    </xf>
    <xf numFmtId="0" fontId="6" fillId="2" borderId="2" xfId="0" applyFont="1" applyFill="1" applyBorder="1" applyAlignment="1">
      <alignment horizontal="left" wrapText="1"/>
    </xf>
    <xf numFmtId="167" fontId="5" fillId="0" borderId="1" xfId="7" applyNumberFormat="1" applyFont="1" applyBorder="1" applyAlignment="1">
      <alignment horizontal="center" vertical="top"/>
    </xf>
    <xf numFmtId="0" fontId="12" fillId="2" borderId="1" xfId="0" applyFont="1" applyFill="1" applyBorder="1" applyAlignment="1">
      <alignment vertical="top" wrapText="1"/>
    </xf>
    <xf numFmtId="164" fontId="6" fillId="2" borderId="1" xfId="1" applyFont="1" applyFill="1" applyBorder="1" applyAlignment="1">
      <alignment wrapText="1"/>
    </xf>
    <xf numFmtId="167" fontId="4" fillId="0" borderId="1" xfId="0" applyNumberFormat="1" applyFont="1" applyBorder="1" applyAlignment="1">
      <alignment horizontal="center" vertical="top"/>
    </xf>
    <xf numFmtId="0" fontId="5" fillId="0" borderId="1" xfId="0" applyFont="1" applyBorder="1" applyAlignment="1">
      <alignment wrapText="1"/>
    </xf>
    <xf numFmtId="170" fontId="4" fillId="0" borderId="1" xfId="6" applyNumberFormat="1" applyFont="1" applyBorder="1"/>
    <xf numFmtId="164" fontId="4" fillId="0" borderId="1" xfId="1" applyFont="1" applyBorder="1"/>
    <xf numFmtId="2" fontId="4" fillId="0" borderId="1" xfId="0" applyNumberFormat="1" applyFont="1" applyBorder="1" applyAlignment="1">
      <alignment horizontal="center" vertical="top"/>
    </xf>
    <xf numFmtId="0" fontId="18" fillId="0" borderId="1" xfId="0" applyFont="1" applyBorder="1" applyAlignment="1">
      <alignment wrapText="1"/>
    </xf>
    <xf numFmtId="0" fontId="4" fillId="2" borderId="1" xfId="0" applyFont="1" applyFill="1" applyBorder="1" applyAlignment="1">
      <alignment horizontal="center" vertical="top"/>
    </xf>
    <xf numFmtId="0" fontId="4" fillId="2" borderId="1" xfId="0" applyFont="1" applyFill="1" applyBorder="1" applyAlignment="1">
      <alignment wrapText="1"/>
    </xf>
    <xf numFmtId="0" fontId="4" fillId="0" borderId="1" xfId="0" applyFont="1" applyBorder="1" applyAlignment="1">
      <alignment horizontal="center" vertical="top"/>
    </xf>
    <xf numFmtId="0" fontId="5" fillId="0" borderId="1" xfId="0" applyFont="1" applyBorder="1" applyAlignment="1">
      <alignment horizontal="center" vertical="top"/>
    </xf>
    <xf numFmtId="0" fontId="5" fillId="0" borderId="1" xfId="0" applyFont="1" applyBorder="1" applyAlignment="1">
      <alignment horizontal="left"/>
    </xf>
    <xf numFmtId="170" fontId="5" fillId="0" borderId="1" xfId="6" applyNumberFormat="1" applyFont="1" applyBorder="1"/>
    <xf numFmtId="167" fontId="5" fillId="0" borderId="1" xfId="0" applyNumberFormat="1" applyFont="1" applyBorder="1" applyAlignment="1">
      <alignment horizontal="center" vertical="top"/>
    </xf>
    <xf numFmtId="0" fontId="19" fillId="0" borderId="1" xfId="0" applyFont="1" applyBorder="1" applyAlignment="1">
      <alignment wrapText="1"/>
    </xf>
    <xf numFmtId="0" fontId="6" fillId="0" borderId="0" xfId="0" applyFont="1"/>
    <xf numFmtId="164" fontId="5" fillId="2" borderId="1" xfId="1" applyFont="1" applyFill="1" applyBorder="1"/>
    <xf numFmtId="0" fontId="12" fillId="0" borderId="1" xfId="0" applyFont="1" applyBorder="1" applyAlignment="1">
      <alignment horizontal="center" vertical="center" wrapText="1"/>
    </xf>
    <xf numFmtId="167" fontId="5" fillId="0" borderId="1" xfId="5" applyNumberFormat="1" applyFont="1" applyBorder="1" applyAlignment="1">
      <alignment horizontal="center" vertical="center"/>
    </xf>
    <xf numFmtId="0" fontId="20" fillId="0" borderId="1" xfId="5" applyFont="1" applyBorder="1" applyAlignment="1">
      <alignment wrapText="1"/>
    </xf>
    <xf numFmtId="170" fontId="6" fillId="0" borderId="1" xfId="6" applyNumberFormat="1" applyFont="1" applyBorder="1"/>
    <xf numFmtId="0" fontId="5" fillId="0" borderId="1" xfId="5" applyFont="1" applyBorder="1" applyAlignment="1">
      <alignment horizontal="center"/>
    </xf>
    <xf numFmtId="164" fontId="5" fillId="0" borderId="1" xfId="1" applyFont="1" applyBorder="1" applyAlignment="1">
      <alignment horizontal="left" wrapText="1"/>
    </xf>
    <xf numFmtId="0" fontId="6"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5" fillId="0" borderId="1" xfId="5" applyFont="1" applyBorder="1" applyAlignment="1">
      <alignment horizontal="left" vertical="center" wrapText="1"/>
    </xf>
    <xf numFmtId="0" fontId="6" fillId="0" borderId="1" xfId="0" applyFont="1" applyBorder="1"/>
    <xf numFmtId="0" fontId="12" fillId="0" borderId="1" xfId="0" applyFont="1" applyBorder="1" applyAlignment="1">
      <alignment vertical="top"/>
    </xf>
    <xf numFmtId="0" fontId="4" fillId="0" borderId="1" xfId="5" applyFont="1" applyBorder="1" applyAlignment="1">
      <alignment horizontal="left" vertical="center" wrapText="1"/>
    </xf>
    <xf numFmtId="169" fontId="4" fillId="0" borderId="1" xfId="4" applyNumberFormat="1" applyFont="1" applyBorder="1" applyAlignment="1" applyProtection="1">
      <alignment horizontal="center" vertical="center" wrapText="1"/>
    </xf>
    <xf numFmtId="0" fontId="12" fillId="2" borderId="1" xfId="0" applyFont="1" applyFill="1" applyBorder="1" applyAlignment="1">
      <alignment horizontal="center" vertical="center" wrapText="1"/>
    </xf>
    <xf numFmtId="2" fontId="6" fillId="0" borderId="1" xfId="4" applyNumberFormat="1" applyFont="1" applyBorder="1" applyAlignment="1" applyProtection="1">
      <alignment horizontal="center" vertical="top" wrapText="1"/>
    </xf>
    <xf numFmtId="0" fontId="12" fillId="0" borderId="3" xfId="0" applyFont="1" applyBorder="1" applyAlignment="1">
      <alignment horizontal="center" vertical="center" wrapText="1"/>
    </xf>
    <xf numFmtId="0" fontId="12" fillId="2" borderId="1" xfId="0" applyFont="1" applyFill="1" applyBorder="1" applyAlignment="1">
      <alignment horizontal="left" wrapText="1"/>
    </xf>
    <xf numFmtId="0" fontId="6" fillId="0" borderId="1" xfId="0" applyFont="1" applyBorder="1" applyAlignment="1">
      <alignment horizontal="center" vertical="top"/>
    </xf>
    <xf numFmtId="0" fontId="21" fillId="0" borderId="2" xfId="5" applyFont="1" applyBorder="1" applyAlignment="1">
      <alignment horizontal="left" vertical="center" wrapText="1"/>
    </xf>
    <xf numFmtId="167" fontId="4" fillId="0" borderId="1" xfId="7" applyNumberFormat="1" applyFont="1" applyBorder="1" applyAlignment="1">
      <alignment horizontal="center" vertical="top"/>
    </xf>
    <xf numFmtId="0" fontId="5" fillId="0" borderId="1" xfId="0" applyFont="1" applyBorder="1" applyAlignment="1">
      <alignment horizontal="center" vertical="center" wrapText="1"/>
    </xf>
    <xf numFmtId="166" fontId="4" fillId="0" borderId="1" xfId="4" applyNumberFormat="1" applyFont="1" applyFill="1" applyBorder="1" applyAlignment="1" applyProtection="1">
      <alignment horizontal="center" vertical="center" wrapText="1"/>
      <protection locked="0"/>
    </xf>
    <xf numFmtId="166" fontId="4" fillId="0" borderId="1" xfId="4" applyNumberFormat="1" applyFont="1" applyBorder="1" applyAlignment="1" applyProtection="1">
      <alignment horizontal="center" vertical="center" wrapText="1"/>
    </xf>
    <xf numFmtId="166" fontId="9" fillId="2" borderId="1" xfId="4" applyNumberFormat="1" applyFont="1" applyFill="1" applyBorder="1" applyAlignment="1" applyProtection="1">
      <alignment horizontal="center" vertical="center" wrapText="1"/>
      <protection locked="0"/>
    </xf>
    <xf numFmtId="0" fontId="4" fillId="0" borderId="1" xfId="0" applyFont="1" applyBorder="1" applyAlignment="1">
      <alignment horizontal="center" vertical="top" wrapText="1"/>
    </xf>
    <xf numFmtId="0" fontId="4" fillId="0" borderId="1" xfId="5" applyFont="1" applyBorder="1" applyAlignment="1">
      <alignment horizontal="center" vertical="top" wrapText="1"/>
    </xf>
    <xf numFmtId="0" fontId="6" fillId="2" borderId="1" xfId="0" applyFont="1" applyFill="1" applyBorder="1" applyAlignment="1">
      <alignment horizontal="left" vertical="top" wrapText="1"/>
    </xf>
    <xf numFmtId="166" fontId="6" fillId="2" borderId="1" xfId="0" applyNumberFormat="1" applyFont="1" applyFill="1" applyBorder="1" applyAlignment="1">
      <alignment horizontal="right" vertical="top" wrapText="1"/>
    </xf>
    <xf numFmtId="166" fontId="6" fillId="2" borderId="1" xfId="0" applyNumberFormat="1" applyFont="1" applyFill="1" applyBorder="1" applyAlignment="1">
      <alignment horizontal="center" vertical="top" wrapText="1"/>
    </xf>
    <xf numFmtId="166" fontId="4" fillId="2" borderId="1" xfId="6" applyNumberFormat="1" applyFont="1" applyFill="1" applyBorder="1" applyAlignment="1" applyProtection="1">
      <alignment vertical="top"/>
      <protection locked="0"/>
    </xf>
    <xf numFmtId="0" fontId="12" fillId="0" borderId="1" xfId="0" applyFont="1" applyBorder="1" applyAlignment="1">
      <alignment horizontal="center" vertical="top"/>
    </xf>
    <xf numFmtId="0" fontId="6" fillId="0" borderId="5" xfId="0" applyFont="1" applyBorder="1" applyAlignment="1">
      <alignment horizontal="center" vertical="top" wrapText="1"/>
    </xf>
    <xf numFmtId="166" fontId="6" fillId="0" borderId="1" xfId="4" applyNumberFormat="1" applyFont="1" applyBorder="1" applyAlignment="1" applyProtection="1">
      <alignment horizontal="center" vertical="center" wrapText="1"/>
    </xf>
    <xf numFmtId="166" fontId="6" fillId="0" borderId="1" xfId="1" applyNumberFormat="1" applyFont="1" applyBorder="1" applyAlignment="1" applyProtection="1">
      <alignment horizontal="center" vertical="center" wrapText="1"/>
    </xf>
    <xf numFmtId="166" fontId="4" fillId="0" borderId="8" xfId="4" applyNumberFormat="1" applyFont="1" applyBorder="1" applyAlignment="1" applyProtection="1">
      <alignment horizontal="center" vertical="center" wrapText="1"/>
    </xf>
    <xf numFmtId="166" fontId="4" fillId="0" borderId="1" xfId="4" applyNumberFormat="1" applyFont="1" applyFill="1" applyBorder="1" applyAlignment="1" applyProtection="1">
      <alignment horizontal="center" vertical="top" wrapText="1"/>
      <protection locked="0"/>
    </xf>
    <xf numFmtId="166" fontId="4" fillId="0" borderId="8" xfId="4" applyNumberFormat="1" applyFont="1" applyBorder="1" applyAlignment="1" applyProtection="1">
      <alignment horizontal="center" vertical="top" wrapText="1"/>
    </xf>
    <xf numFmtId="166" fontId="6" fillId="0" borderId="1" xfId="4" applyNumberFormat="1" applyFont="1" applyBorder="1" applyAlignment="1" applyProtection="1">
      <alignment horizontal="center" vertical="top" wrapText="1"/>
    </xf>
    <xf numFmtId="167" fontId="6" fillId="0" borderId="1" xfId="0" applyNumberFormat="1" applyFont="1" applyBorder="1" applyAlignment="1">
      <alignment horizontal="center" vertical="center"/>
    </xf>
    <xf numFmtId="167" fontId="4" fillId="0" borderId="1" xfId="5" quotePrefix="1" applyNumberFormat="1" applyFont="1" applyBorder="1" applyAlignment="1">
      <alignment horizontal="center" vertical="top"/>
    </xf>
    <xf numFmtId="2" fontId="4" fillId="0" borderId="1" xfId="5" applyNumberFormat="1" applyFont="1" applyBorder="1" applyAlignment="1">
      <alignment horizontal="center" vertical="top"/>
    </xf>
    <xf numFmtId="166" fontId="5" fillId="2" borderId="1" xfId="4" applyNumberFormat="1" applyFont="1" applyFill="1" applyBorder="1"/>
    <xf numFmtId="167" fontId="5" fillId="0" borderId="1" xfId="5" quotePrefix="1" applyNumberFormat="1" applyFont="1" applyBorder="1" applyAlignment="1">
      <alignment horizontal="center"/>
    </xf>
    <xf numFmtId="0" fontId="4" fillId="0" borderId="1" xfId="5" applyFont="1" applyBorder="1" applyAlignment="1">
      <alignment horizontal="center" vertical="top"/>
    </xf>
    <xf numFmtId="0" fontId="20" fillId="0" borderId="1" xfId="0" applyFont="1" applyBorder="1" applyAlignment="1">
      <alignment wrapText="1"/>
    </xf>
    <xf numFmtId="166" fontId="6" fillId="0" borderId="1" xfId="4" applyNumberFormat="1" applyFont="1" applyBorder="1" applyAlignment="1">
      <alignment vertical="top"/>
    </xf>
    <xf numFmtId="0" fontId="5" fillId="0" borderId="1" xfId="5" applyFont="1" applyBorder="1" applyAlignment="1">
      <alignment horizontal="center" vertical="top"/>
    </xf>
    <xf numFmtId="164" fontId="4" fillId="0" borderId="1" xfId="1" applyFont="1" applyBorder="1" applyAlignment="1">
      <alignment vertical="top"/>
    </xf>
    <xf numFmtId="0" fontId="4" fillId="0" borderId="0" xfId="0" applyFont="1" applyAlignment="1">
      <alignment vertical="top"/>
    </xf>
    <xf numFmtId="166" fontId="4" fillId="2" borderId="1" xfId="6" applyNumberFormat="1" applyFont="1" applyFill="1" applyBorder="1" applyAlignment="1" applyProtection="1">
      <alignment horizontal="center" vertical="top"/>
      <protection locked="0"/>
    </xf>
    <xf numFmtId="2" fontId="5" fillId="0" borderId="1" xfId="6" applyNumberFormat="1" applyFont="1" applyBorder="1" applyAlignment="1">
      <alignment horizontal="center"/>
    </xf>
    <xf numFmtId="2" fontId="6" fillId="0" borderId="1" xfId="6" applyNumberFormat="1" applyFont="1" applyBorder="1" applyAlignment="1">
      <alignment horizontal="center" vertical="top"/>
    </xf>
    <xf numFmtId="2" fontId="4" fillId="0" borderId="1" xfId="6" applyNumberFormat="1" applyFont="1" applyBorder="1" applyAlignment="1">
      <alignment horizontal="center"/>
    </xf>
    <xf numFmtId="2" fontId="4" fillId="0" borderId="1" xfId="6" applyNumberFormat="1" applyFont="1" applyBorder="1" applyAlignment="1">
      <alignment horizontal="center" vertical="top"/>
    </xf>
    <xf numFmtId="2" fontId="4" fillId="0" borderId="1" xfId="4" applyNumberFormat="1" applyFont="1" applyBorder="1" applyAlignment="1" applyProtection="1">
      <alignment horizontal="center" vertical="top" wrapText="1"/>
    </xf>
    <xf numFmtId="166" fontId="4" fillId="0" borderId="1" xfId="4" applyNumberFormat="1" applyFont="1" applyBorder="1" applyAlignment="1" applyProtection="1">
      <alignment horizontal="center" vertical="top" wrapText="1"/>
    </xf>
    <xf numFmtId="166" fontId="5" fillId="0" borderId="1" xfId="4" applyNumberFormat="1" applyFont="1" applyBorder="1" applyAlignment="1" applyProtection="1">
      <alignment horizontal="center" vertical="center" wrapText="1"/>
    </xf>
    <xf numFmtId="166" fontId="5" fillId="2" borderId="1" xfId="4" applyNumberFormat="1" applyFont="1" applyFill="1" applyBorder="1" applyAlignment="1">
      <alignment vertical="top"/>
    </xf>
    <xf numFmtId="166" fontId="5" fillId="0" borderId="1" xfId="4" applyNumberFormat="1" applyFont="1" applyBorder="1" applyAlignment="1">
      <alignment vertical="top"/>
    </xf>
    <xf numFmtId="166" fontId="4" fillId="2" borderId="1" xfId="0" applyNumberFormat="1" applyFont="1" applyFill="1" applyBorder="1" applyAlignment="1">
      <alignment vertical="center"/>
    </xf>
    <xf numFmtId="166" fontId="5" fillId="2" borderId="1" xfId="0" applyNumberFormat="1" applyFont="1" applyFill="1" applyBorder="1" applyAlignment="1">
      <alignment vertical="center"/>
    </xf>
    <xf numFmtId="0" fontId="5" fillId="4" borderId="1" xfId="0" applyFont="1" applyFill="1" applyBorder="1" applyAlignment="1">
      <alignment vertical="center"/>
    </xf>
    <xf numFmtId="166" fontId="5" fillId="4" borderId="1" xfId="1" applyNumberFormat="1" applyFont="1" applyFill="1" applyBorder="1" applyAlignment="1">
      <alignment vertical="center"/>
    </xf>
    <xf numFmtId="164" fontId="5" fillId="4" borderId="1" xfId="1" applyFont="1" applyFill="1" applyBorder="1" applyAlignment="1">
      <alignment vertical="center"/>
    </xf>
    <xf numFmtId="0" fontId="5" fillId="4" borderId="1" xfId="0" applyFont="1" applyFill="1" applyBorder="1"/>
    <xf numFmtId="164" fontId="5" fillId="4" borderId="1" xfId="0" applyNumberFormat="1" applyFont="1" applyFill="1" applyBorder="1"/>
    <xf numFmtId="0" fontId="5" fillId="4" borderId="1" xfId="0" applyFont="1" applyFill="1" applyBorder="1" applyAlignment="1">
      <alignment horizontal="center"/>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168" fontId="4" fillId="4" borderId="1" xfId="0" applyNumberFormat="1" applyFont="1" applyFill="1" applyBorder="1" applyAlignment="1">
      <alignment horizontal="right" vertical="center"/>
    </xf>
    <xf numFmtId="166" fontId="9" fillId="4" borderId="1" xfId="4" applyNumberFormat="1" applyFont="1" applyFill="1" applyBorder="1" applyAlignment="1" applyProtection="1">
      <alignment horizontal="center" vertical="center" wrapText="1"/>
      <protection locked="0"/>
    </xf>
    <xf numFmtId="0" fontId="12" fillId="4" borderId="1" xfId="0" applyFont="1" applyFill="1" applyBorder="1" applyAlignment="1">
      <alignment horizontal="center"/>
    </xf>
    <xf numFmtId="164" fontId="9" fillId="4" borderId="1" xfId="1" applyFont="1" applyFill="1" applyBorder="1" applyAlignment="1" applyProtection="1">
      <alignment horizontal="right" vertical="center"/>
      <protection locked="0"/>
    </xf>
    <xf numFmtId="0" fontId="5" fillId="4" borderId="2" xfId="7" applyFont="1" applyFill="1" applyBorder="1" applyAlignment="1">
      <alignment vertical="center" wrapText="1"/>
    </xf>
    <xf numFmtId="0" fontId="12" fillId="4" borderId="5" xfId="0" applyFont="1" applyFill="1" applyBorder="1" applyAlignment="1">
      <alignment horizontal="left" vertical="center" wrapText="1"/>
    </xf>
    <xf numFmtId="0" fontId="12" fillId="4" borderId="5" xfId="0" applyFont="1" applyFill="1" applyBorder="1" applyAlignment="1">
      <alignment horizontal="center" vertical="center" wrapText="1"/>
    </xf>
    <xf numFmtId="0" fontId="5" fillId="4" borderId="1" xfId="0" applyFont="1" applyFill="1" applyBorder="1" applyAlignment="1">
      <alignment horizontal="center" vertical="top"/>
    </xf>
    <xf numFmtId="167" fontId="5" fillId="4" borderId="1" xfId="7" applyNumberFormat="1" applyFont="1" applyFill="1" applyBorder="1" applyAlignment="1">
      <alignment horizontal="center" vertical="top"/>
    </xf>
    <xf numFmtId="0" fontId="5" fillId="2" borderId="4" xfId="0" applyFont="1" applyFill="1" applyBorder="1" applyAlignment="1">
      <alignment vertical="top" wrapText="1"/>
    </xf>
    <xf numFmtId="0" fontId="5" fillId="2" borderId="1" xfId="0" applyFont="1" applyFill="1" applyBorder="1" applyAlignment="1">
      <alignment vertical="top" wrapText="1"/>
    </xf>
    <xf numFmtId="0" fontId="12" fillId="4" borderId="1" xfId="0" applyFont="1" applyFill="1" applyBorder="1" applyAlignment="1">
      <alignment horizontal="center" vertical="center" wrapText="1"/>
    </xf>
    <xf numFmtId="0" fontId="5" fillId="4" borderId="1" xfId="5" applyFont="1" applyFill="1" applyBorder="1" applyAlignment="1">
      <alignment horizontal="center" vertical="center" wrapText="1"/>
    </xf>
    <xf numFmtId="2" fontId="12" fillId="4" borderId="1" xfId="4" applyNumberFormat="1" applyFont="1" applyFill="1" applyBorder="1" applyAlignment="1" applyProtection="1">
      <alignment horizontal="center" vertical="center" wrapText="1"/>
    </xf>
    <xf numFmtId="164" fontId="12" fillId="4" borderId="1" xfId="1" applyFont="1" applyFill="1" applyBorder="1" applyAlignment="1" applyProtection="1">
      <alignment horizontal="center" vertical="center" wrapText="1"/>
    </xf>
    <xf numFmtId="0" fontId="12" fillId="4" borderId="1" xfId="0" applyFont="1" applyFill="1" applyBorder="1" applyAlignment="1">
      <alignment horizontal="left" vertical="center" wrapText="1"/>
    </xf>
    <xf numFmtId="164" fontId="5" fillId="2" borderId="1" xfId="1" applyFont="1" applyFill="1" applyBorder="1" applyAlignment="1">
      <alignment vertical="top"/>
    </xf>
    <xf numFmtId="2" fontId="5" fillId="0" borderId="1" xfId="6" applyNumberFormat="1" applyFont="1" applyBorder="1" applyAlignment="1">
      <alignment horizontal="center" vertical="top"/>
    </xf>
    <xf numFmtId="164" fontId="5" fillId="0" borderId="1" xfId="1" applyFont="1" applyBorder="1" applyAlignment="1">
      <alignment vertical="top"/>
    </xf>
    <xf numFmtId="2" fontId="4" fillId="2" borderId="1" xfId="6" applyNumberFormat="1" applyFont="1" applyFill="1" applyBorder="1" applyAlignment="1">
      <alignment horizontal="center" vertical="top"/>
    </xf>
    <xf numFmtId="164" fontId="4" fillId="2" borderId="1" xfId="1" applyFont="1" applyFill="1" applyBorder="1" applyAlignment="1">
      <alignment vertical="top"/>
    </xf>
    <xf numFmtId="0" fontId="5" fillId="4" borderId="1" xfId="8" applyFont="1" applyFill="1" applyBorder="1" applyAlignment="1">
      <alignment horizontal="center" vertical="center" wrapText="1"/>
    </xf>
    <xf numFmtId="165" fontId="5" fillId="4" borderId="1" xfId="9" applyFont="1" applyFill="1" applyBorder="1" applyAlignment="1" applyProtection="1">
      <alignment horizontal="center" vertical="center" wrapText="1"/>
    </xf>
    <xf numFmtId="169" fontId="5" fillId="4" borderId="1" xfId="0" applyNumberFormat="1" applyFont="1" applyFill="1" applyBorder="1" applyAlignment="1">
      <alignment horizontal="center" vertical="center" wrapText="1"/>
    </xf>
    <xf numFmtId="0" fontId="5" fillId="0" borderId="1" xfId="5" applyFont="1" applyBorder="1" applyAlignment="1">
      <alignment vertical="center" wrapText="1"/>
    </xf>
    <xf numFmtId="43" fontId="6" fillId="0" borderId="1" xfId="4" applyFont="1" applyBorder="1" applyAlignment="1">
      <alignment vertical="top"/>
    </xf>
    <xf numFmtId="0" fontId="7" fillId="0" borderId="1" xfId="0" applyFont="1" applyBorder="1" applyAlignment="1">
      <alignment horizontal="center" vertical="top" wrapText="1"/>
    </xf>
    <xf numFmtId="166" fontId="7" fillId="0" borderId="1" xfId="0" applyNumberFormat="1" applyFont="1" applyBorder="1" applyAlignment="1">
      <alignment vertical="top"/>
    </xf>
    <xf numFmtId="166" fontId="7" fillId="0" borderId="1" xfId="0" applyNumberFormat="1" applyFont="1" applyBorder="1" applyAlignment="1">
      <alignment horizontal="center" vertical="top" wrapText="1"/>
    </xf>
    <xf numFmtId="4" fontId="4" fillId="0" borderId="1" xfId="0" applyNumberFormat="1" applyFont="1" applyBorder="1" applyAlignment="1">
      <alignment horizontal="center" vertical="top"/>
    </xf>
    <xf numFmtId="166" fontId="4" fillId="0" borderId="1" xfId="0" applyNumberFormat="1" applyFont="1" applyBorder="1" applyAlignment="1">
      <alignment vertical="top"/>
    </xf>
    <xf numFmtId="166" fontId="4" fillId="0" borderId="1" xfId="0" applyNumberFormat="1" applyFont="1" applyBorder="1" applyAlignment="1">
      <alignment horizontal="center" vertical="top"/>
    </xf>
    <xf numFmtId="167" fontId="4" fillId="3" borderId="1" xfId="0" applyNumberFormat="1" applyFont="1" applyFill="1" applyBorder="1" applyAlignment="1">
      <alignment horizontal="center" vertical="top" wrapText="1"/>
    </xf>
    <xf numFmtId="166" fontId="4" fillId="3" borderId="1" xfId="0" applyNumberFormat="1" applyFont="1" applyFill="1" applyBorder="1" applyAlignment="1">
      <alignment horizontal="center" vertical="top"/>
    </xf>
    <xf numFmtId="164" fontId="4" fillId="0" borderId="1" xfId="1" applyFont="1" applyBorder="1" applyAlignment="1">
      <alignment horizontal="left" vertical="top" wrapText="1"/>
    </xf>
    <xf numFmtId="0" fontId="5" fillId="0" borderId="1" xfId="5" applyFont="1" applyBorder="1" applyAlignment="1">
      <alignment vertical="top" wrapText="1"/>
    </xf>
    <xf numFmtId="170" fontId="6" fillId="0" borderId="1" xfId="6" applyNumberFormat="1" applyFont="1" applyBorder="1" applyAlignment="1">
      <alignment vertical="top"/>
    </xf>
    <xf numFmtId="0" fontId="11" fillId="0" borderId="1" xfId="5" applyFont="1" applyBorder="1" applyAlignment="1">
      <alignment vertical="top" wrapText="1"/>
    </xf>
    <xf numFmtId="0" fontId="4" fillId="0" borderId="1" xfId="5" applyFont="1" applyBorder="1" applyAlignment="1">
      <alignment vertical="top" wrapText="1"/>
    </xf>
    <xf numFmtId="0" fontId="4" fillId="0" borderId="1" xfId="0" applyFont="1" applyBorder="1" applyAlignment="1">
      <alignment vertical="top" wrapText="1"/>
    </xf>
    <xf numFmtId="167" fontId="5" fillId="0" borderId="1" xfId="5" quotePrefix="1" applyNumberFormat="1" applyFont="1" applyBorder="1" applyAlignment="1">
      <alignment horizontal="center" vertical="top"/>
    </xf>
    <xf numFmtId="0" fontId="11" fillId="0" borderId="1" xfId="0" applyFont="1" applyBorder="1" applyAlignment="1">
      <alignment vertical="top" wrapText="1"/>
    </xf>
    <xf numFmtId="43" fontId="5" fillId="2" borderId="1" xfId="4" applyFont="1" applyFill="1" applyBorder="1" applyAlignment="1">
      <alignment vertical="top"/>
    </xf>
    <xf numFmtId="43" fontId="5" fillId="0" borderId="1" xfId="4" applyFont="1" applyBorder="1" applyAlignment="1">
      <alignment vertical="top"/>
    </xf>
    <xf numFmtId="0" fontId="4" fillId="3" borderId="1" xfId="0" applyFont="1" applyFill="1" applyBorder="1" applyAlignment="1">
      <alignment horizontal="center" vertical="top" wrapText="1"/>
    </xf>
    <xf numFmtId="169" fontId="4" fillId="0" borderId="1" xfId="4" applyNumberFormat="1" applyFont="1" applyFill="1" applyBorder="1" applyAlignment="1" applyProtection="1">
      <alignment horizontal="center" vertical="top" wrapText="1"/>
      <protection locked="0"/>
    </xf>
    <xf numFmtId="169" fontId="4" fillId="0" borderId="1" xfId="4" applyNumberFormat="1" applyFont="1" applyBorder="1" applyAlignment="1" applyProtection="1">
      <alignment horizontal="center" vertical="top" wrapText="1"/>
    </xf>
    <xf numFmtId="164" fontId="4" fillId="0" borderId="1" xfId="1" applyFont="1" applyBorder="1" applyAlignment="1"/>
    <xf numFmtId="164" fontId="5" fillId="2" borderId="1" xfId="1" applyFont="1" applyFill="1" applyBorder="1" applyAlignment="1"/>
    <xf numFmtId="0" fontId="5" fillId="4" borderId="2" xfId="0" applyFont="1" applyFill="1" applyBorder="1" applyAlignment="1">
      <alignment horizontal="right"/>
    </xf>
    <xf numFmtId="0" fontId="5" fillId="4" borderId="3" xfId="0" applyFont="1" applyFill="1" applyBorder="1" applyAlignment="1">
      <alignment horizontal="right"/>
    </xf>
    <xf numFmtId="0" fontId="5" fillId="4" borderId="4" xfId="0" applyFont="1" applyFill="1" applyBorder="1" applyAlignment="1">
      <alignment horizontal="right"/>
    </xf>
    <xf numFmtId="0" fontId="25" fillId="2" borderId="1" xfId="0" applyFont="1" applyFill="1" applyBorder="1" applyAlignment="1">
      <alignment horizontal="center" vertical="center"/>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24" fillId="2" borderId="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5" fillId="4" borderId="2" xfId="0" applyFont="1" applyFill="1" applyBorder="1" applyAlignment="1">
      <alignment horizontal="right" vertical="center"/>
    </xf>
    <xf numFmtId="0" fontId="5" fillId="4" borderId="3" xfId="0" applyFont="1" applyFill="1" applyBorder="1" applyAlignment="1">
      <alignment horizontal="right" vertical="center"/>
    </xf>
    <xf numFmtId="0" fontId="5" fillId="4" borderId="4" xfId="0" applyFont="1" applyFill="1" applyBorder="1" applyAlignment="1">
      <alignment horizontal="right" vertical="center"/>
    </xf>
    <xf numFmtId="0" fontId="22" fillId="2" borderId="2" xfId="0" applyFont="1" applyFill="1" applyBorder="1" applyAlignment="1">
      <alignment horizontal="center" vertical="center"/>
    </xf>
    <xf numFmtId="0" fontId="22" fillId="2" borderId="3" xfId="0" applyFont="1" applyFill="1" applyBorder="1" applyAlignment="1">
      <alignment horizontal="center" vertical="center"/>
    </xf>
    <xf numFmtId="0" fontId="22" fillId="2" borderId="4" xfId="0" applyFont="1" applyFill="1" applyBorder="1" applyAlignment="1">
      <alignment horizontal="center" vertical="center"/>
    </xf>
    <xf numFmtId="164" fontId="5" fillId="2" borderId="2" xfId="1" applyFont="1" applyFill="1" applyBorder="1" applyAlignment="1">
      <alignment horizontal="right"/>
    </xf>
    <xf numFmtId="164" fontId="5" fillId="2" borderId="3" xfId="1" applyFont="1" applyFill="1" applyBorder="1" applyAlignment="1">
      <alignment horizontal="right"/>
    </xf>
    <xf numFmtId="164" fontId="5" fillId="2" borderId="4" xfId="1" applyFont="1" applyFill="1" applyBorder="1" applyAlignment="1">
      <alignment horizontal="right"/>
    </xf>
    <xf numFmtId="0" fontId="11" fillId="0" borderId="2" xfId="0" applyFont="1" applyBorder="1" applyAlignment="1">
      <alignment horizontal="left" wrapText="1"/>
    </xf>
    <xf numFmtId="0" fontId="11" fillId="0" borderId="3" xfId="0" applyFont="1" applyBorder="1" applyAlignment="1">
      <alignment horizontal="left" wrapText="1"/>
    </xf>
    <xf numFmtId="0" fontId="11" fillId="0" borderId="4" xfId="0" applyFont="1" applyBorder="1" applyAlignment="1">
      <alignment horizontal="left" wrapText="1"/>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5" fillId="2" borderId="2" xfId="0" applyFont="1" applyFill="1" applyBorder="1" applyAlignment="1">
      <alignment horizontal="right" vertical="center"/>
    </xf>
    <xf numFmtId="0" fontId="5" fillId="2" borderId="3" xfId="0" applyFont="1" applyFill="1" applyBorder="1" applyAlignment="1">
      <alignment horizontal="right" vertical="center"/>
    </xf>
    <xf numFmtId="0" fontId="5" fillId="2" borderId="4" xfId="0" applyFont="1" applyFill="1" applyBorder="1" applyAlignment="1">
      <alignment horizontal="right" vertical="center"/>
    </xf>
    <xf numFmtId="0" fontId="4" fillId="0" borderId="2" xfId="5" applyFont="1" applyBorder="1" applyAlignment="1">
      <alignment horizontal="left" vertical="top" wrapText="1"/>
    </xf>
    <xf numFmtId="0" fontId="4" fillId="0" borderId="3" xfId="5" applyFont="1" applyBorder="1" applyAlignment="1">
      <alignment horizontal="left" vertical="top" wrapText="1"/>
    </xf>
    <xf numFmtId="0" fontId="4" fillId="0" borderId="4" xfId="5" applyFont="1" applyBorder="1" applyAlignment="1">
      <alignment horizontal="left" vertical="top" wrapText="1"/>
    </xf>
    <xf numFmtId="0" fontId="5" fillId="0" borderId="2" xfId="5" applyFont="1" applyBorder="1" applyAlignment="1">
      <alignment horizontal="left" wrapText="1"/>
    </xf>
    <xf numFmtId="0" fontId="5" fillId="0" borderId="3" xfId="5" applyFont="1" applyBorder="1" applyAlignment="1">
      <alignment horizontal="left" wrapText="1"/>
    </xf>
    <xf numFmtId="0" fontId="5" fillId="0" borderId="4" xfId="5" applyFont="1" applyBorder="1" applyAlignment="1">
      <alignment horizontal="left" wrapText="1"/>
    </xf>
    <xf numFmtId="0" fontId="24" fillId="2" borderId="1" xfId="0" applyFont="1" applyFill="1" applyBorder="1" applyAlignment="1">
      <alignment horizontal="center" vertical="center"/>
    </xf>
    <xf numFmtId="0" fontId="9" fillId="2" borderId="2" xfId="0" applyFont="1" applyFill="1" applyBorder="1" applyAlignment="1" applyProtection="1">
      <alignment horizontal="left" vertical="center"/>
      <protection locked="0"/>
    </xf>
    <xf numFmtId="0" fontId="9" fillId="2" borderId="3" xfId="0" applyFont="1" applyFill="1" applyBorder="1" applyAlignment="1" applyProtection="1">
      <alignment horizontal="left" vertical="center"/>
      <protection locked="0"/>
    </xf>
    <xf numFmtId="0" fontId="9" fillId="2" borderId="4" xfId="0" applyFont="1" applyFill="1" applyBorder="1" applyAlignment="1" applyProtection="1">
      <alignment horizontal="left" vertical="center"/>
      <protection locked="0"/>
    </xf>
    <xf numFmtId="0" fontId="5" fillId="0" borderId="2" xfId="0" applyFont="1" applyBorder="1" applyAlignment="1">
      <alignment horizontal="right" wrapText="1"/>
    </xf>
    <xf numFmtId="0" fontId="5" fillId="0" borderId="3" xfId="0" applyFont="1" applyBorder="1" applyAlignment="1">
      <alignment horizontal="right" wrapText="1"/>
    </xf>
    <xf numFmtId="0" fontId="5" fillId="0" borderId="4" xfId="0" applyFont="1" applyBorder="1" applyAlignment="1">
      <alignment horizontal="right" wrapText="1"/>
    </xf>
    <xf numFmtId="0" fontId="5" fillId="0" borderId="2" xfId="5" applyFont="1" applyBorder="1" applyAlignment="1">
      <alignment horizontal="right"/>
    </xf>
    <xf numFmtId="0" fontId="5" fillId="0" borderId="3" xfId="5" applyFont="1" applyBorder="1" applyAlignment="1">
      <alignment horizontal="right"/>
    </xf>
    <xf numFmtId="0" fontId="5" fillId="0" borderId="4" xfId="5" applyFont="1" applyBorder="1" applyAlignment="1">
      <alignment horizontal="right"/>
    </xf>
    <xf numFmtId="0" fontId="9" fillId="4" borderId="2" xfId="0" applyFont="1" applyFill="1" applyBorder="1" applyAlignment="1" applyProtection="1">
      <alignment horizontal="right" vertical="center"/>
      <protection locked="0"/>
    </xf>
    <xf numFmtId="0" fontId="9" fillId="4" borderId="3" xfId="0" applyFont="1" applyFill="1" applyBorder="1" applyAlignment="1" applyProtection="1">
      <alignment horizontal="right" vertical="center"/>
      <protection locked="0"/>
    </xf>
    <xf numFmtId="0" fontId="9" fillId="4" borderId="4" xfId="0" applyFont="1" applyFill="1" applyBorder="1" applyAlignment="1" applyProtection="1">
      <alignment horizontal="right" vertical="center"/>
      <protection locked="0"/>
    </xf>
    <xf numFmtId="0" fontId="12"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5" fillId="2" borderId="3" xfId="0" applyFont="1" applyFill="1" applyBorder="1" applyAlignment="1">
      <alignment horizontal="left" vertical="top" wrapText="1"/>
    </xf>
    <xf numFmtId="0" fontId="5" fillId="0" borderId="1" xfId="5" applyFont="1" applyBorder="1" applyAlignment="1">
      <alignment horizontal="left" vertical="center" wrapText="1"/>
    </xf>
    <xf numFmtId="0" fontId="23" fillId="2" borderId="1" xfId="0" applyFont="1" applyFill="1" applyBorder="1" applyAlignment="1">
      <alignment horizontal="center" vertical="center" wrapText="1"/>
    </xf>
    <xf numFmtId="0" fontId="23" fillId="2" borderId="1" xfId="0" applyFont="1" applyFill="1" applyBorder="1" applyAlignment="1">
      <alignment horizontal="center" vertical="center"/>
    </xf>
    <xf numFmtId="0" fontId="5" fillId="2" borderId="2" xfId="0" applyFont="1" applyFill="1" applyBorder="1" applyAlignment="1">
      <alignment horizontal="left" vertical="top" wrapText="1"/>
    </xf>
    <xf numFmtId="0" fontId="5" fillId="2" borderId="4" xfId="0" applyFont="1" applyFill="1" applyBorder="1" applyAlignment="1">
      <alignment horizontal="left" vertical="top" wrapText="1"/>
    </xf>
    <xf numFmtId="0" fontId="9" fillId="2" borderId="1" xfId="0" applyFont="1" applyFill="1" applyBorder="1" applyAlignment="1" applyProtection="1">
      <alignment horizontal="left" vertical="center"/>
      <protection locked="0"/>
    </xf>
    <xf numFmtId="0" fontId="5" fillId="0" borderId="1" xfId="5" applyFont="1" applyBorder="1" applyAlignment="1">
      <alignment horizontal="left" wrapText="1"/>
    </xf>
    <xf numFmtId="0" fontId="5" fillId="0" borderId="1" xfId="0" applyFont="1" applyBorder="1" applyAlignment="1">
      <alignment horizontal="left" vertical="center" wrapText="1"/>
    </xf>
    <xf numFmtId="0" fontId="12" fillId="2" borderId="1" xfId="0" applyFont="1" applyFill="1" applyBorder="1" applyAlignment="1">
      <alignment horizontal="left" wrapText="1"/>
    </xf>
    <xf numFmtId="0" fontId="5" fillId="0" borderId="1" xfId="0" applyFont="1" applyBorder="1" applyAlignment="1">
      <alignment horizontal="left" vertical="top" wrapText="1"/>
    </xf>
    <xf numFmtId="0" fontId="5" fillId="2" borderId="1" xfId="0" applyFont="1" applyFill="1" applyBorder="1" applyAlignment="1">
      <alignment horizontal="left" vertical="center" wrapText="1"/>
    </xf>
    <xf numFmtId="0" fontId="4" fillId="0" borderId="1" xfId="5" applyFont="1" applyBorder="1" applyAlignment="1">
      <alignment horizontal="left" vertical="center" wrapText="1"/>
    </xf>
    <xf numFmtId="0" fontId="9" fillId="4" borderId="1" xfId="0" applyFont="1" applyFill="1" applyBorder="1" applyAlignment="1" applyProtection="1">
      <alignment horizontal="right" vertical="center"/>
      <protection locked="0"/>
    </xf>
    <xf numFmtId="0" fontId="9" fillId="2" borderId="1" xfId="0" applyFont="1" applyFill="1" applyBorder="1" applyAlignment="1" applyProtection="1">
      <alignment horizontal="right" vertical="center"/>
      <protection locked="0"/>
    </xf>
    <xf numFmtId="0" fontId="5" fillId="0" borderId="1" xfId="5" applyFont="1" applyBorder="1" applyAlignment="1">
      <alignment horizontal="right" vertical="center" wrapText="1"/>
    </xf>
    <xf numFmtId="0" fontId="23" fillId="0" borderId="1" xfId="0" applyFont="1" applyBorder="1" applyAlignment="1">
      <alignment horizontal="center" wrapText="1"/>
    </xf>
    <xf numFmtId="0" fontId="23" fillId="0" borderId="1" xfId="0" applyFont="1" applyBorder="1" applyAlignment="1">
      <alignment horizontal="center"/>
    </xf>
    <xf numFmtId="164" fontId="5" fillId="2" borderId="1" xfId="1" applyFont="1" applyFill="1" applyBorder="1" applyAlignment="1">
      <alignment horizontal="right" vertical="top"/>
    </xf>
    <xf numFmtId="0" fontId="5" fillId="0" borderId="1" xfId="5" applyFont="1" applyBorder="1" applyAlignment="1">
      <alignment horizontal="right"/>
    </xf>
    <xf numFmtId="0" fontId="5" fillId="0" borderId="1" xfId="0" applyFont="1" applyBorder="1" applyAlignment="1">
      <alignment horizontal="right" wrapText="1"/>
    </xf>
    <xf numFmtId="164" fontId="5" fillId="2" borderId="1" xfId="1" applyFont="1" applyFill="1" applyBorder="1" applyAlignment="1">
      <alignment horizontal="right"/>
    </xf>
  </cellXfs>
  <cellStyles count="10">
    <cellStyle name="Comma" xfId="4" builtinId="3"/>
    <cellStyle name="Comma 11" xfId="9" xr:uid="{00000000-0005-0000-0000-000001000000}"/>
    <cellStyle name="Comma 2 2" xfId="6" xr:uid="{00000000-0005-0000-0000-000002000000}"/>
    <cellStyle name="Currency" xfId="1" builtinId="4"/>
    <cellStyle name="Normal" xfId="0" builtinId="0"/>
    <cellStyle name="Normal 10 2 3" xfId="2" xr:uid="{00000000-0005-0000-0000-000005000000}"/>
    <cellStyle name="Normal 11" xfId="8" xr:uid="{00000000-0005-0000-0000-000006000000}"/>
    <cellStyle name="Normal 2" xfId="7" xr:uid="{00000000-0005-0000-0000-000007000000}"/>
    <cellStyle name="Normal 2 2" xfId="3" xr:uid="{00000000-0005-0000-0000-000008000000}"/>
    <cellStyle name="Normal 2 2 2" xfId="5"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1"/>
  <sheetViews>
    <sheetView view="pageBreakPreview" zoomScale="71" zoomScaleNormal="100" zoomScaleSheetLayoutView="100" workbookViewId="0">
      <selection activeCell="B10" sqref="B10:E10"/>
    </sheetView>
  </sheetViews>
  <sheetFormatPr defaultColWidth="8.69921875" defaultRowHeight="14.4"/>
  <cols>
    <col min="1" max="1" width="5.59765625" style="1" customWidth="1"/>
    <col min="2" max="2" width="67.8984375" style="1" customWidth="1"/>
    <col min="3" max="3" width="9" style="1" customWidth="1"/>
    <col min="4" max="4" width="8.19921875" style="1" customWidth="1"/>
    <col min="5" max="5" width="10.3984375" style="1" customWidth="1"/>
    <col min="6" max="6" width="12.09765625" style="1" customWidth="1"/>
    <col min="7" max="16384" width="8.69921875" style="1"/>
  </cols>
  <sheetData>
    <row r="1" spans="1:6" s="131" customFormat="1" ht="79.95" customHeight="1">
      <c r="A1" s="204" t="s">
        <v>855</v>
      </c>
      <c r="B1" s="204"/>
      <c r="C1" s="204"/>
      <c r="D1" s="204"/>
      <c r="E1" s="204"/>
      <c r="F1" s="204"/>
    </row>
    <row r="2" spans="1:6" ht="16.95" customHeight="1">
      <c r="A2" s="214" t="s">
        <v>854</v>
      </c>
      <c r="B2" s="215"/>
      <c r="C2" s="215"/>
      <c r="D2" s="215"/>
      <c r="E2" s="215"/>
      <c r="F2" s="216"/>
    </row>
    <row r="3" spans="1:6" ht="15">
      <c r="A3" s="208" t="s">
        <v>857</v>
      </c>
      <c r="B3" s="209"/>
      <c r="C3" s="209"/>
      <c r="D3" s="209"/>
      <c r="E3" s="209"/>
      <c r="F3" s="210"/>
    </row>
    <row r="4" spans="1:6">
      <c r="A4" s="150" t="s">
        <v>0</v>
      </c>
      <c r="B4" s="150" t="s">
        <v>1</v>
      </c>
      <c r="C4" s="150" t="s">
        <v>2</v>
      </c>
      <c r="D4" s="150" t="s">
        <v>41</v>
      </c>
      <c r="E4" s="150" t="s">
        <v>3</v>
      </c>
      <c r="F4" s="150" t="s">
        <v>46</v>
      </c>
    </row>
    <row r="5" spans="1:6">
      <c r="A5" s="15" t="s">
        <v>71</v>
      </c>
      <c r="B5" s="205" t="s">
        <v>194</v>
      </c>
      <c r="C5" s="206"/>
      <c r="D5" s="206"/>
      <c r="E5" s="206"/>
      <c r="F5" s="207"/>
    </row>
    <row r="6" spans="1:6">
      <c r="A6" s="17" t="s">
        <v>4</v>
      </c>
      <c r="B6" s="223" t="s">
        <v>70</v>
      </c>
      <c r="C6" s="224"/>
      <c r="D6" s="224"/>
      <c r="E6" s="224"/>
      <c r="F6" s="225"/>
    </row>
    <row r="7" spans="1:6" ht="28.8">
      <c r="A7" s="12" t="s">
        <v>137</v>
      </c>
      <c r="B7" s="3" t="s">
        <v>79</v>
      </c>
      <c r="C7" s="12" t="s">
        <v>5</v>
      </c>
      <c r="D7" s="14">
        <v>1</v>
      </c>
      <c r="E7" s="13"/>
      <c r="F7" s="13">
        <f>D7*E7</f>
        <v>0</v>
      </c>
    </row>
    <row r="8" spans="1:6" ht="28.8">
      <c r="A8" s="12" t="s">
        <v>138</v>
      </c>
      <c r="B8" s="3" t="s">
        <v>80</v>
      </c>
      <c r="C8" s="12" t="s">
        <v>11</v>
      </c>
      <c r="D8" s="14">
        <v>12</v>
      </c>
      <c r="E8" s="13"/>
      <c r="F8" s="13">
        <f t="shared" ref="F8:F9" si="0">D8*E8</f>
        <v>0</v>
      </c>
    </row>
    <row r="9" spans="1:6" ht="28.8">
      <c r="A9" s="12" t="s">
        <v>139</v>
      </c>
      <c r="B9" s="3" t="s">
        <v>81</v>
      </c>
      <c r="C9" s="12" t="s">
        <v>13</v>
      </c>
      <c r="D9" s="14">
        <v>21.2</v>
      </c>
      <c r="E9" s="13"/>
      <c r="F9" s="13">
        <f t="shared" si="0"/>
        <v>0</v>
      </c>
    </row>
    <row r="10" spans="1:6">
      <c r="A10" s="18"/>
      <c r="B10" s="226" t="s">
        <v>75</v>
      </c>
      <c r="C10" s="227"/>
      <c r="D10" s="227"/>
      <c r="E10" s="228"/>
      <c r="F10" s="142">
        <f>SUM(F7:F9)</f>
        <v>0</v>
      </c>
    </row>
    <row r="11" spans="1:6">
      <c r="A11" s="17" t="s">
        <v>6</v>
      </c>
      <c r="B11" s="223" t="s">
        <v>132</v>
      </c>
      <c r="C11" s="224"/>
      <c r="D11" s="224"/>
      <c r="E11" s="224"/>
      <c r="F11" s="225"/>
    </row>
    <row r="12" spans="1:6" ht="28.8">
      <c r="A12" s="12" t="s">
        <v>140</v>
      </c>
      <c r="B12" s="3" t="s">
        <v>17</v>
      </c>
      <c r="C12" s="12" t="s">
        <v>18</v>
      </c>
      <c r="D12" s="14">
        <v>10.5</v>
      </c>
      <c r="E12" s="13"/>
      <c r="F12" s="13">
        <f>D12*E12</f>
        <v>0</v>
      </c>
    </row>
    <row r="13" spans="1:6" ht="28.8">
      <c r="A13" s="12" t="s">
        <v>141</v>
      </c>
      <c r="B13" s="3" t="s">
        <v>20</v>
      </c>
      <c r="C13" s="12" t="s">
        <v>18</v>
      </c>
      <c r="D13" s="14">
        <v>29</v>
      </c>
      <c r="E13" s="13"/>
      <c r="F13" s="13">
        <f>D13*E13</f>
        <v>0</v>
      </c>
    </row>
    <row r="14" spans="1:6">
      <c r="A14" s="18"/>
      <c r="B14" s="226" t="s">
        <v>76</v>
      </c>
      <c r="C14" s="227"/>
      <c r="D14" s="227"/>
      <c r="E14" s="228"/>
      <c r="F14" s="143">
        <f>SUM(F12:F13)</f>
        <v>0</v>
      </c>
    </row>
    <row r="15" spans="1:6">
      <c r="A15" s="17" t="s">
        <v>8</v>
      </c>
      <c r="B15" s="223" t="s">
        <v>74</v>
      </c>
      <c r="C15" s="224"/>
      <c r="D15" s="224"/>
      <c r="E15" s="224"/>
      <c r="F15" s="225"/>
    </row>
    <row r="16" spans="1:6" ht="28.8">
      <c r="A16" s="12" t="s">
        <v>142</v>
      </c>
      <c r="B16" s="3" t="s">
        <v>22</v>
      </c>
      <c r="C16" s="12" t="s">
        <v>13</v>
      </c>
      <c r="D16" s="14">
        <v>1.8</v>
      </c>
      <c r="E16" s="13"/>
      <c r="F16" s="13">
        <f>D16*E16</f>
        <v>0</v>
      </c>
    </row>
    <row r="17" spans="1:6" ht="28.8">
      <c r="A17" s="12" t="s">
        <v>143</v>
      </c>
      <c r="B17" s="3" t="s">
        <v>24</v>
      </c>
      <c r="C17" s="12" t="s">
        <v>13</v>
      </c>
      <c r="D17" s="14">
        <v>2.5</v>
      </c>
      <c r="E17" s="13"/>
      <c r="F17" s="13">
        <f t="shared" ref="F17:F19" si="1">D17*E17</f>
        <v>0</v>
      </c>
    </row>
    <row r="18" spans="1:6" ht="28.8">
      <c r="A18" s="12" t="s">
        <v>144</v>
      </c>
      <c r="B18" s="3" t="s">
        <v>26</v>
      </c>
      <c r="C18" s="12" t="s">
        <v>13</v>
      </c>
      <c r="D18" s="14">
        <v>2.4</v>
      </c>
      <c r="E18" s="13"/>
      <c r="F18" s="13">
        <f t="shared" si="1"/>
        <v>0</v>
      </c>
    </row>
    <row r="19" spans="1:6" ht="28.8">
      <c r="A19" s="12" t="s">
        <v>145</v>
      </c>
      <c r="B19" s="3" t="s">
        <v>28</v>
      </c>
      <c r="C19" s="12" t="s">
        <v>29</v>
      </c>
      <c r="D19" s="14">
        <v>1</v>
      </c>
      <c r="E19" s="13"/>
      <c r="F19" s="13">
        <f t="shared" si="1"/>
        <v>0</v>
      </c>
    </row>
    <row r="20" spans="1:6">
      <c r="A20" s="18"/>
      <c r="B20" s="226" t="s">
        <v>77</v>
      </c>
      <c r="C20" s="227"/>
      <c r="D20" s="227"/>
      <c r="E20" s="228"/>
      <c r="F20" s="143">
        <f>SUM(F16:F19)</f>
        <v>0</v>
      </c>
    </row>
    <row r="21" spans="1:6">
      <c r="A21" s="17" t="s">
        <v>10</v>
      </c>
      <c r="B21" s="18" t="s">
        <v>133</v>
      </c>
      <c r="C21" s="18"/>
      <c r="D21" s="18"/>
      <c r="E21" s="18"/>
      <c r="F21" s="18"/>
    </row>
    <row r="22" spans="1:6" ht="28.8">
      <c r="A22" s="12" t="s">
        <v>146</v>
      </c>
      <c r="B22" s="3" t="s">
        <v>82</v>
      </c>
      <c r="C22" s="12" t="s">
        <v>9</v>
      </c>
      <c r="D22" s="14">
        <v>26</v>
      </c>
      <c r="E22" s="13"/>
      <c r="F22" s="13">
        <f>ROUND(D22*E22,2)</f>
        <v>0</v>
      </c>
    </row>
    <row r="23" spans="1:6" ht="28.8">
      <c r="A23" s="12" t="s">
        <v>147</v>
      </c>
      <c r="B23" s="3" t="s">
        <v>83</v>
      </c>
      <c r="C23" s="12" t="s">
        <v>18</v>
      </c>
      <c r="D23" s="14">
        <v>15.9</v>
      </c>
      <c r="E23" s="13"/>
      <c r="F23" s="13">
        <f>ROUND(D23*E23,2)</f>
        <v>0</v>
      </c>
    </row>
    <row r="24" spans="1:6" ht="28.8">
      <c r="A24" s="12" t="s">
        <v>148</v>
      </c>
      <c r="B24" s="3" t="s">
        <v>84</v>
      </c>
      <c r="C24" s="12" t="s">
        <v>85</v>
      </c>
      <c r="D24" s="14">
        <v>30</v>
      </c>
      <c r="E24" s="13"/>
      <c r="F24" s="13">
        <f>ROUND(D24*E24,2)</f>
        <v>0</v>
      </c>
    </row>
    <row r="25" spans="1:6">
      <c r="A25" s="18"/>
      <c r="B25" s="226" t="s">
        <v>134</v>
      </c>
      <c r="C25" s="227"/>
      <c r="D25" s="227"/>
      <c r="E25" s="228"/>
      <c r="F25" s="143">
        <f>SUM(F22:F24)</f>
        <v>0</v>
      </c>
    </row>
    <row r="26" spans="1:6">
      <c r="A26" s="17" t="s">
        <v>12</v>
      </c>
      <c r="B26" s="223" t="s">
        <v>69</v>
      </c>
      <c r="C26" s="224"/>
      <c r="D26" s="224"/>
      <c r="E26" s="224"/>
      <c r="F26" s="225"/>
    </row>
    <row r="27" spans="1:6" ht="28.8">
      <c r="A27" s="12" t="s">
        <v>149</v>
      </c>
      <c r="B27" s="3" t="s">
        <v>86</v>
      </c>
      <c r="C27" s="12" t="s">
        <v>29</v>
      </c>
      <c r="D27" s="14">
        <v>1</v>
      </c>
      <c r="E27" s="13"/>
      <c r="F27" s="13">
        <f>ROUND(D27*E27,2)</f>
        <v>0</v>
      </c>
    </row>
    <row r="28" spans="1:6">
      <c r="A28" s="12" t="s">
        <v>150</v>
      </c>
      <c r="B28" s="3" t="s">
        <v>87</v>
      </c>
      <c r="C28" s="12" t="s">
        <v>5</v>
      </c>
      <c r="D28" s="14">
        <v>1</v>
      </c>
      <c r="E28" s="13"/>
      <c r="F28" s="13">
        <f>ROUND(D28*E28,2)</f>
        <v>0</v>
      </c>
    </row>
    <row r="29" spans="1:6" ht="28.8">
      <c r="A29" s="12" t="s">
        <v>151</v>
      </c>
      <c r="B29" s="3" t="s">
        <v>88</v>
      </c>
      <c r="C29" s="12" t="s">
        <v>18</v>
      </c>
      <c r="D29" s="14">
        <v>12</v>
      </c>
      <c r="E29" s="13"/>
      <c r="F29" s="13">
        <f>ROUND(D29*E29,2)</f>
        <v>0</v>
      </c>
    </row>
    <row r="30" spans="1:6">
      <c r="A30" s="12" t="s">
        <v>152</v>
      </c>
      <c r="B30" s="3" t="s">
        <v>35</v>
      </c>
      <c r="C30" s="12" t="s">
        <v>13</v>
      </c>
      <c r="D30" s="14">
        <v>1.8</v>
      </c>
      <c r="E30" s="13"/>
      <c r="F30" s="13">
        <f>ROUND(D30*E30,2)</f>
        <v>0</v>
      </c>
    </row>
    <row r="31" spans="1:6">
      <c r="A31" s="18"/>
      <c r="B31" s="226" t="s">
        <v>135</v>
      </c>
      <c r="C31" s="227"/>
      <c r="D31" s="227"/>
      <c r="E31" s="228"/>
      <c r="F31" s="143">
        <f>SUM(F27:F30)</f>
        <v>0</v>
      </c>
    </row>
    <row r="32" spans="1:6">
      <c r="A32" s="17" t="s">
        <v>14</v>
      </c>
      <c r="B32" s="223" t="s">
        <v>67</v>
      </c>
      <c r="C32" s="224"/>
      <c r="D32" s="224"/>
      <c r="E32" s="224"/>
      <c r="F32" s="225"/>
    </row>
    <row r="33" spans="1:6">
      <c r="A33" s="12">
        <v>6.1</v>
      </c>
      <c r="B33" s="3" t="s">
        <v>89</v>
      </c>
      <c r="C33" s="2" t="s">
        <v>90</v>
      </c>
      <c r="D33" s="14">
        <v>1</v>
      </c>
      <c r="E33" s="13"/>
      <c r="F33" s="13">
        <f>ROUND(D33*E33,2)</f>
        <v>0</v>
      </c>
    </row>
    <row r="34" spans="1:6" ht="28.8">
      <c r="A34" s="12">
        <v>6.2</v>
      </c>
      <c r="B34" s="3" t="s">
        <v>38</v>
      </c>
      <c r="C34" s="2" t="s">
        <v>5</v>
      </c>
      <c r="D34" s="14">
        <v>1</v>
      </c>
      <c r="E34" s="13"/>
      <c r="F34" s="13">
        <f>ROUND(D34*E34,2)</f>
        <v>0</v>
      </c>
    </row>
    <row r="35" spans="1:6" ht="28.8">
      <c r="A35" s="12">
        <v>6.3</v>
      </c>
      <c r="B35" s="3" t="s">
        <v>40</v>
      </c>
      <c r="C35" s="2" t="s">
        <v>5</v>
      </c>
      <c r="D35" s="14">
        <v>1</v>
      </c>
      <c r="E35" s="13"/>
      <c r="F35" s="13">
        <f>ROUND(D35*E35,2)</f>
        <v>0</v>
      </c>
    </row>
    <row r="36" spans="1:6">
      <c r="A36" s="18"/>
      <c r="B36" s="226" t="s">
        <v>78</v>
      </c>
      <c r="C36" s="227"/>
      <c r="D36" s="227"/>
      <c r="E36" s="228"/>
      <c r="F36" s="143">
        <f>SUM(F33:F35)</f>
        <v>0</v>
      </c>
    </row>
    <row r="37" spans="1:6">
      <c r="A37" s="144"/>
      <c r="B37" s="211" t="s">
        <v>820</v>
      </c>
      <c r="C37" s="212"/>
      <c r="D37" s="212"/>
      <c r="E37" s="213"/>
      <c r="F37" s="145">
        <f>F10+F14+F20+F25+F31+F36</f>
        <v>0</v>
      </c>
    </row>
    <row r="38" spans="1:6" ht="16.2" customHeight="1">
      <c r="A38" s="15" t="s">
        <v>72</v>
      </c>
      <c r="B38" s="205" t="s">
        <v>136</v>
      </c>
      <c r="C38" s="206"/>
      <c r="D38" s="206"/>
      <c r="E38" s="206"/>
      <c r="F38" s="207"/>
    </row>
    <row r="39" spans="1:6">
      <c r="A39" s="19" t="s">
        <v>16</v>
      </c>
      <c r="B39" s="232" t="s">
        <v>91</v>
      </c>
      <c r="C39" s="233"/>
      <c r="D39" s="233"/>
      <c r="E39" s="233"/>
      <c r="F39" s="234"/>
    </row>
    <row r="40" spans="1:6" ht="16.95" customHeight="1">
      <c r="A40" s="20" t="s">
        <v>153</v>
      </c>
      <c r="B40" s="229" t="s">
        <v>92</v>
      </c>
      <c r="C40" s="230"/>
      <c r="D40" s="230"/>
      <c r="E40" s="230"/>
      <c r="F40" s="231"/>
    </row>
    <row r="41" spans="1:6" ht="28.8">
      <c r="A41" s="20" t="s">
        <v>154</v>
      </c>
      <c r="B41" s="21" t="s">
        <v>93</v>
      </c>
      <c r="C41" s="22" t="s">
        <v>196</v>
      </c>
      <c r="D41" s="134">
        <v>52</v>
      </c>
      <c r="E41" s="128"/>
      <c r="F41" s="177">
        <f>D41*E41</f>
        <v>0</v>
      </c>
    </row>
    <row r="42" spans="1:6" ht="28.8">
      <c r="A42" s="20" t="s">
        <v>155</v>
      </c>
      <c r="B42" s="23" t="s">
        <v>94</v>
      </c>
      <c r="C42" s="7" t="s">
        <v>197</v>
      </c>
      <c r="D42" s="134">
        <v>28</v>
      </c>
      <c r="E42" s="128"/>
      <c r="F42" s="177">
        <f>D42*E42</f>
        <v>0</v>
      </c>
    </row>
    <row r="43" spans="1:6" ht="16.2">
      <c r="A43" s="20" t="s">
        <v>156</v>
      </c>
      <c r="B43" s="21" t="s">
        <v>95</v>
      </c>
      <c r="C43" s="22" t="s">
        <v>197</v>
      </c>
      <c r="D43" s="134">
        <v>1</v>
      </c>
      <c r="E43" s="128"/>
      <c r="F43" s="177">
        <f>D43*E43</f>
        <v>0</v>
      </c>
    </row>
    <row r="44" spans="1:6" ht="16.2">
      <c r="A44" s="20" t="s">
        <v>157</v>
      </c>
      <c r="B44" s="21" t="s">
        <v>96</v>
      </c>
      <c r="C44" s="22" t="s">
        <v>197</v>
      </c>
      <c r="D44" s="134">
        <v>17</v>
      </c>
      <c r="E44" s="128"/>
      <c r="F44" s="177">
        <f>D44*E44</f>
        <v>0</v>
      </c>
    </row>
    <row r="45" spans="1:6" ht="16.2">
      <c r="A45" s="20" t="s">
        <v>158</v>
      </c>
      <c r="B45" s="21" t="s">
        <v>97</v>
      </c>
      <c r="C45" s="22" t="s">
        <v>197</v>
      </c>
      <c r="D45" s="134">
        <f>D42-D44</f>
        <v>11</v>
      </c>
      <c r="E45" s="128"/>
      <c r="F45" s="177">
        <f>D45*E45</f>
        <v>0</v>
      </c>
    </row>
    <row r="46" spans="1:6">
      <c r="A46" s="24" t="s">
        <v>19</v>
      </c>
      <c r="B46" s="25" t="s">
        <v>98</v>
      </c>
      <c r="C46" s="22"/>
      <c r="D46" s="134"/>
      <c r="E46" s="128"/>
      <c r="F46" s="177"/>
    </row>
    <row r="47" spans="1:6" ht="28.8">
      <c r="A47" s="26" t="s">
        <v>159</v>
      </c>
      <c r="B47" s="21" t="s">
        <v>99</v>
      </c>
      <c r="C47" s="22" t="s">
        <v>196</v>
      </c>
      <c r="D47" s="134">
        <v>42</v>
      </c>
      <c r="E47" s="128"/>
      <c r="F47" s="177">
        <f>D47*E47</f>
        <v>0</v>
      </c>
    </row>
    <row r="48" spans="1:6" ht="16.2">
      <c r="A48" s="26" t="s">
        <v>160</v>
      </c>
      <c r="B48" s="21" t="s">
        <v>100</v>
      </c>
      <c r="C48" s="22" t="s">
        <v>196</v>
      </c>
      <c r="D48" s="134">
        <v>42</v>
      </c>
      <c r="E48" s="128"/>
      <c r="F48" s="177">
        <f>D48*E48</f>
        <v>0</v>
      </c>
    </row>
    <row r="49" spans="1:6">
      <c r="A49" s="24" t="s">
        <v>161</v>
      </c>
      <c r="B49" s="25" t="s">
        <v>101</v>
      </c>
      <c r="C49" s="22"/>
      <c r="D49" s="134"/>
      <c r="E49" s="128"/>
      <c r="F49" s="177"/>
    </row>
    <row r="50" spans="1:6">
      <c r="A50" s="20" t="s">
        <v>163</v>
      </c>
      <c r="B50" s="27" t="s">
        <v>102</v>
      </c>
      <c r="C50" s="22"/>
      <c r="D50" s="134"/>
      <c r="E50" s="128"/>
      <c r="F50" s="177"/>
    </row>
    <row r="51" spans="1:6" ht="16.2">
      <c r="A51" s="28" t="s">
        <v>164</v>
      </c>
      <c r="B51" s="23" t="s">
        <v>103</v>
      </c>
      <c r="C51" s="29" t="s">
        <v>196</v>
      </c>
      <c r="D51" s="134">
        <v>9</v>
      </c>
      <c r="E51" s="128"/>
      <c r="F51" s="177">
        <f>D51*E51</f>
        <v>0</v>
      </c>
    </row>
    <row r="52" spans="1:6" ht="16.2">
      <c r="A52" s="28" t="s">
        <v>165</v>
      </c>
      <c r="B52" s="23" t="s">
        <v>104</v>
      </c>
      <c r="C52" s="29" t="s">
        <v>196</v>
      </c>
      <c r="D52" s="134">
        <v>33</v>
      </c>
      <c r="E52" s="128"/>
      <c r="F52" s="177">
        <f>D52*E52</f>
        <v>0</v>
      </c>
    </row>
    <row r="53" spans="1:6" ht="28.8">
      <c r="A53" s="20" t="s">
        <v>166</v>
      </c>
      <c r="B53" s="30" t="s">
        <v>105</v>
      </c>
      <c r="C53" s="22"/>
      <c r="D53" s="134"/>
      <c r="E53" s="128"/>
      <c r="F53" s="177"/>
    </row>
    <row r="54" spans="1:6" ht="16.2">
      <c r="A54" s="20" t="s">
        <v>167</v>
      </c>
      <c r="B54" s="21" t="s">
        <v>106</v>
      </c>
      <c r="C54" s="22" t="s">
        <v>197</v>
      </c>
      <c r="D54" s="134">
        <v>2</v>
      </c>
      <c r="E54" s="128"/>
      <c r="F54" s="177">
        <f>D54*E54</f>
        <v>0</v>
      </c>
    </row>
    <row r="55" spans="1:6" ht="16.2">
      <c r="A55" s="22" t="s">
        <v>168</v>
      </c>
      <c r="B55" s="21" t="s">
        <v>107</v>
      </c>
      <c r="C55" s="22" t="s">
        <v>196</v>
      </c>
      <c r="D55" s="134">
        <v>9</v>
      </c>
      <c r="E55" s="128"/>
      <c r="F55" s="177">
        <f>D55*E55</f>
        <v>0</v>
      </c>
    </row>
    <row r="56" spans="1:6">
      <c r="A56" s="31"/>
      <c r="B56" s="217" t="s">
        <v>108</v>
      </c>
      <c r="C56" s="218"/>
      <c r="D56" s="218"/>
      <c r="E56" s="219"/>
      <c r="F56" s="32">
        <f>SUM(F41:F55)</f>
        <v>0</v>
      </c>
    </row>
    <row r="57" spans="1:6" ht="15" customHeight="1">
      <c r="A57" s="22" t="s">
        <v>179</v>
      </c>
      <c r="B57" s="220" t="s">
        <v>105</v>
      </c>
      <c r="C57" s="221"/>
      <c r="D57" s="221"/>
      <c r="E57" s="222"/>
      <c r="F57" s="33"/>
    </row>
    <row r="58" spans="1:6" ht="16.2">
      <c r="A58" s="22" t="s">
        <v>180</v>
      </c>
      <c r="B58" s="21" t="s">
        <v>109</v>
      </c>
      <c r="C58" s="22" t="s">
        <v>196</v>
      </c>
      <c r="D58" s="134">
        <v>28</v>
      </c>
      <c r="E58" s="128"/>
      <c r="F58" s="177">
        <f>D58*E58</f>
        <v>0</v>
      </c>
    </row>
    <row r="59" spans="1:6">
      <c r="A59" s="22" t="s">
        <v>181</v>
      </c>
      <c r="B59" s="25" t="s">
        <v>110</v>
      </c>
      <c r="C59" s="22"/>
      <c r="D59" s="134"/>
      <c r="E59" s="128"/>
      <c r="F59" s="177"/>
    </row>
    <row r="60" spans="1:6" ht="28.8">
      <c r="A60" s="22" t="s">
        <v>182</v>
      </c>
      <c r="B60" s="21" t="s">
        <v>111</v>
      </c>
      <c r="C60" s="22" t="s">
        <v>196</v>
      </c>
      <c r="D60" s="134">
        <v>42</v>
      </c>
      <c r="E60" s="128"/>
      <c r="F60" s="177">
        <f>D60*E60</f>
        <v>0</v>
      </c>
    </row>
    <row r="61" spans="1:6">
      <c r="A61" s="22" t="s">
        <v>183</v>
      </c>
      <c r="B61" s="21" t="s">
        <v>112</v>
      </c>
      <c r="C61" s="22" t="s">
        <v>85</v>
      </c>
      <c r="D61" s="134">
        <v>280</v>
      </c>
      <c r="E61" s="128"/>
      <c r="F61" s="177">
        <f>D61*E61</f>
        <v>0</v>
      </c>
    </row>
    <row r="62" spans="1:6">
      <c r="A62" s="22" t="s">
        <v>184</v>
      </c>
      <c r="B62" s="25" t="s">
        <v>113</v>
      </c>
      <c r="C62" s="22"/>
      <c r="D62" s="134"/>
      <c r="E62" s="128"/>
      <c r="F62" s="177"/>
    </row>
    <row r="63" spans="1:6">
      <c r="A63" s="22" t="s">
        <v>185</v>
      </c>
      <c r="B63" s="21" t="s">
        <v>114</v>
      </c>
      <c r="C63" s="22" t="s">
        <v>9</v>
      </c>
      <c r="D63" s="134">
        <v>31</v>
      </c>
      <c r="E63" s="128"/>
      <c r="F63" s="177">
        <f>D63*E63</f>
        <v>0</v>
      </c>
    </row>
    <row r="64" spans="1:6">
      <c r="A64" s="22" t="s">
        <v>186</v>
      </c>
      <c r="B64" s="21" t="s">
        <v>115</v>
      </c>
      <c r="C64" s="22" t="s">
        <v>9</v>
      </c>
      <c r="D64" s="134">
        <v>32</v>
      </c>
      <c r="E64" s="128"/>
      <c r="F64" s="177">
        <f>D64*E64</f>
        <v>0</v>
      </c>
    </row>
    <row r="65" spans="1:6" ht="16.2">
      <c r="A65" s="22" t="s">
        <v>187</v>
      </c>
      <c r="B65" s="21" t="s">
        <v>116</v>
      </c>
      <c r="C65" s="22" t="s">
        <v>196</v>
      </c>
      <c r="D65" s="134">
        <v>51</v>
      </c>
      <c r="E65" s="128"/>
      <c r="F65" s="177">
        <f>D65*E65</f>
        <v>0</v>
      </c>
    </row>
    <row r="66" spans="1:6">
      <c r="A66" s="22" t="s">
        <v>188</v>
      </c>
      <c r="B66" s="25" t="s">
        <v>117</v>
      </c>
      <c r="C66" s="22"/>
      <c r="D66" s="134"/>
      <c r="E66" s="128"/>
      <c r="F66" s="177"/>
    </row>
    <row r="67" spans="1:6">
      <c r="A67" s="22" t="s">
        <v>189</v>
      </c>
      <c r="B67" s="27" t="s">
        <v>118</v>
      </c>
      <c r="C67" s="22"/>
      <c r="D67" s="134"/>
      <c r="E67" s="128"/>
      <c r="F67" s="177"/>
    </row>
    <row r="68" spans="1:6" ht="16.2">
      <c r="A68" s="22" t="s">
        <v>190</v>
      </c>
      <c r="B68" s="21" t="s">
        <v>119</v>
      </c>
      <c r="C68" s="22" t="s">
        <v>196</v>
      </c>
      <c r="D68" s="134">
        <v>5</v>
      </c>
      <c r="E68" s="128"/>
      <c r="F68" s="177">
        <f>D68*E68</f>
        <v>0</v>
      </c>
    </row>
    <row r="69" spans="1:6" ht="16.2">
      <c r="A69" s="22" t="s">
        <v>191</v>
      </c>
      <c r="B69" s="21" t="s">
        <v>120</v>
      </c>
      <c r="C69" s="22" t="s">
        <v>196</v>
      </c>
      <c r="D69" s="134">
        <v>16</v>
      </c>
      <c r="E69" s="128"/>
      <c r="F69" s="177">
        <f>D69*E69</f>
        <v>0</v>
      </c>
    </row>
    <row r="70" spans="1:6">
      <c r="A70" s="31"/>
      <c r="B70" s="217" t="s">
        <v>121</v>
      </c>
      <c r="C70" s="218"/>
      <c r="D70" s="218"/>
      <c r="E70" s="219"/>
      <c r="F70" s="32">
        <f>SUM(F58:F69)</f>
        <v>0</v>
      </c>
    </row>
    <row r="71" spans="1:6">
      <c r="A71" s="144"/>
      <c r="B71" s="211" t="s">
        <v>821</v>
      </c>
      <c r="C71" s="212"/>
      <c r="D71" s="212"/>
      <c r="E71" s="213"/>
      <c r="F71" s="146">
        <f>F70+F56</f>
        <v>0</v>
      </c>
    </row>
    <row r="72" spans="1:6">
      <c r="A72" s="15" t="s">
        <v>73</v>
      </c>
      <c r="B72" s="205" t="s">
        <v>193</v>
      </c>
      <c r="C72" s="206"/>
      <c r="D72" s="206"/>
      <c r="E72" s="206"/>
      <c r="F72" s="207"/>
    </row>
    <row r="73" spans="1:6" ht="28.8">
      <c r="A73" s="9" t="s">
        <v>21</v>
      </c>
      <c r="B73" s="8" t="s">
        <v>122</v>
      </c>
      <c r="C73" s="9" t="s">
        <v>123</v>
      </c>
      <c r="D73" s="178">
        <v>10</v>
      </c>
      <c r="E73" s="179"/>
      <c r="F73" s="180">
        <f t="shared" ref="F73:F80" si="2">E73*D73</f>
        <v>0</v>
      </c>
    </row>
    <row r="74" spans="1:6" ht="43.2">
      <c r="A74" s="9" t="s">
        <v>23</v>
      </c>
      <c r="B74" s="8" t="s">
        <v>124</v>
      </c>
      <c r="C74" s="9" t="s">
        <v>123</v>
      </c>
      <c r="D74" s="178">
        <v>1</v>
      </c>
      <c r="E74" s="179"/>
      <c r="F74" s="180">
        <f t="shared" si="2"/>
        <v>0</v>
      </c>
    </row>
    <row r="75" spans="1:6">
      <c r="A75" s="9" t="s">
        <v>25</v>
      </c>
      <c r="B75" s="8" t="s">
        <v>125</v>
      </c>
      <c r="C75" s="9" t="s">
        <v>2</v>
      </c>
      <c r="D75" s="178">
        <v>1</v>
      </c>
      <c r="E75" s="179"/>
      <c r="F75" s="180">
        <f t="shared" si="2"/>
        <v>0</v>
      </c>
    </row>
    <row r="76" spans="1:6">
      <c r="A76" s="9" t="s">
        <v>27</v>
      </c>
      <c r="B76" s="10" t="s">
        <v>126</v>
      </c>
      <c r="C76" s="9" t="s">
        <v>2</v>
      </c>
      <c r="D76" s="178">
        <v>1</v>
      </c>
      <c r="E76" s="179"/>
      <c r="F76" s="180">
        <f t="shared" si="2"/>
        <v>0</v>
      </c>
    </row>
    <row r="77" spans="1:6">
      <c r="A77" s="9" t="s">
        <v>30</v>
      </c>
      <c r="B77" s="10" t="s">
        <v>127</v>
      </c>
      <c r="C77" s="9" t="s">
        <v>9</v>
      </c>
      <c r="D77" s="178">
        <v>40</v>
      </c>
      <c r="E77" s="179"/>
      <c r="F77" s="180">
        <f t="shared" si="2"/>
        <v>0</v>
      </c>
    </row>
    <row r="78" spans="1:6" ht="86.4">
      <c r="A78" s="9" t="s">
        <v>169</v>
      </c>
      <c r="B78" s="8" t="s">
        <v>128</v>
      </c>
      <c r="C78" s="9" t="s">
        <v>5</v>
      </c>
      <c r="D78" s="178">
        <v>1</v>
      </c>
      <c r="E78" s="179"/>
      <c r="F78" s="180">
        <f t="shared" si="2"/>
        <v>0</v>
      </c>
    </row>
    <row r="79" spans="1:6">
      <c r="A79" s="9" t="s">
        <v>170</v>
      </c>
      <c r="B79" s="10" t="s">
        <v>129</v>
      </c>
      <c r="C79" s="9" t="s">
        <v>123</v>
      </c>
      <c r="D79" s="178">
        <v>1</v>
      </c>
      <c r="E79" s="179"/>
      <c r="F79" s="180">
        <f t="shared" si="2"/>
        <v>0</v>
      </c>
    </row>
    <row r="80" spans="1:6" ht="56.4" customHeight="1">
      <c r="A80" s="9" t="s">
        <v>171</v>
      </c>
      <c r="B80" s="11" t="s">
        <v>130</v>
      </c>
      <c r="C80" s="9" t="s">
        <v>5</v>
      </c>
      <c r="D80" s="178">
        <v>1</v>
      </c>
      <c r="E80" s="179"/>
      <c r="F80" s="180">
        <f t="shared" si="2"/>
        <v>0</v>
      </c>
    </row>
    <row r="81" spans="1:6">
      <c r="A81" s="144"/>
      <c r="B81" s="211" t="s">
        <v>822</v>
      </c>
      <c r="C81" s="212"/>
      <c r="D81" s="212"/>
      <c r="E81" s="213"/>
      <c r="F81" s="146">
        <f>SUM(F73:F80)</f>
        <v>0</v>
      </c>
    </row>
    <row r="82" spans="1:6">
      <c r="A82" s="17" t="s">
        <v>68</v>
      </c>
      <c r="B82" s="223" t="s">
        <v>192</v>
      </c>
      <c r="C82" s="224"/>
      <c r="D82" s="224"/>
      <c r="E82" s="224"/>
      <c r="F82" s="225"/>
    </row>
    <row r="83" spans="1:6" ht="28.8">
      <c r="A83" s="12" t="s">
        <v>31</v>
      </c>
      <c r="B83" s="3" t="s">
        <v>63</v>
      </c>
      <c r="C83" s="2" t="s">
        <v>49</v>
      </c>
      <c r="D83" s="14">
        <v>0.58350000000000002</v>
      </c>
      <c r="E83" s="5"/>
      <c r="F83" s="5">
        <f>D83*E83</f>
        <v>0</v>
      </c>
    </row>
    <row r="84" spans="1:6" ht="57.6" customHeight="1">
      <c r="A84" s="12" t="s">
        <v>172</v>
      </c>
      <c r="B84" s="3" t="s">
        <v>195</v>
      </c>
      <c r="C84" s="2" t="s">
        <v>51</v>
      </c>
      <c r="D84" s="14">
        <v>8</v>
      </c>
      <c r="E84" s="5"/>
      <c r="F84" s="5">
        <f t="shared" ref="F84:F90" si="3">D84*E84</f>
        <v>0</v>
      </c>
    </row>
    <row r="85" spans="1:6" ht="28.8">
      <c r="A85" s="12" t="s">
        <v>173</v>
      </c>
      <c r="B85" s="3" t="s">
        <v>52</v>
      </c>
      <c r="C85" s="2" t="s">
        <v>51</v>
      </c>
      <c r="D85" s="14">
        <v>5</v>
      </c>
      <c r="E85" s="5"/>
      <c r="F85" s="5">
        <f t="shared" si="3"/>
        <v>0</v>
      </c>
    </row>
    <row r="86" spans="1:6" ht="43.2">
      <c r="A86" s="12" t="s">
        <v>174</v>
      </c>
      <c r="B86" s="3" t="s">
        <v>53</v>
      </c>
      <c r="C86" s="2" t="s">
        <v>54</v>
      </c>
      <c r="D86" s="14">
        <v>20</v>
      </c>
      <c r="E86" s="5"/>
      <c r="F86" s="5">
        <f t="shared" si="3"/>
        <v>0</v>
      </c>
    </row>
    <row r="87" spans="1:6">
      <c r="A87" s="12" t="s">
        <v>175</v>
      </c>
      <c r="B87" s="3" t="s">
        <v>55</v>
      </c>
      <c r="C87" s="2" t="s">
        <v>0</v>
      </c>
      <c r="D87" s="14">
        <v>1</v>
      </c>
      <c r="E87" s="5"/>
      <c r="F87" s="5">
        <f t="shared" si="3"/>
        <v>0</v>
      </c>
    </row>
    <row r="88" spans="1:6" ht="28.8">
      <c r="A88" s="12" t="s">
        <v>176</v>
      </c>
      <c r="B88" s="3" t="s">
        <v>56</v>
      </c>
      <c r="C88" s="2" t="s">
        <v>54</v>
      </c>
      <c r="D88" s="14">
        <v>25</v>
      </c>
      <c r="E88" s="5"/>
      <c r="F88" s="5">
        <f t="shared" si="3"/>
        <v>0</v>
      </c>
    </row>
    <row r="89" spans="1:6" ht="43.2">
      <c r="A89" s="12" t="s">
        <v>177</v>
      </c>
      <c r="B89" s="3" t="s">
        <v>162</v>
      </c>
      <c r="C89" s="2" t="s">
        <v>54</v>
      </c>
      <c r="D89" s="14">
        <v>15</v>
      </c>
      <c r="E89" s="5"/>
      <c r="F89" s="5">
        <f t="shared" si="3"/>
        <v>0</v>
      </c>
    </row>
    <row r="90" spans="1:6" ht="28.8">
      <c r="A90" s="12" t="s">
        <v>178</v>
      </c>
      <c r="B90" s="3" t="s">
        <v>57</v>
      </c>
      <c r="C90" s="2" t="s">
        <v>29</v>
      </c>
      <c r="D90" s="14">
        <v>15</v>
      </c>
      <c r="E90" s="5"/>
      <c r="F90" s="5">
        <f t="shared" si="3"/>
        <v>0</v>
      </c>
    </row>
    <row r="91" spans="1:6">
      <c r="A91" s="144"/>
      <c r="B91" s="211" t="s">
        <v>823</v>
      </c>
      <c r="C91" s="212"/>
      <c r="D91" s="212"/>
      <c r="E91" s="213"/>
      <c r="F91" s="146">
        <f>SUM(F83:F90)</f>
        <v>0</v>
      </c>
    </row>
    <row r="92" spans="1:6">
      <c r="A92" s="147"/>
      <c r="B92" s="201" t="s">
        <v>131</v>
      </c>
      <c r="C92" s="202"/>
      <c r="D92" s="202"/>
      <c r="E92" s="203"/>
      <c r="F92" s="148">
        <f>F91+F81+F71+F37</f>
        <v>0</v>
      </c>
    </row>
    <row r="93" spans="1:6">
      <c r="A93" s="201" t="s">
        <v>825</v>
      </c>
      <c r="B93" s="202"/>
      <c r="C93" s="203"/>
      <c r="D93" s="149">
        <v>5</v>
      </c>
      <c r="E93" s="147"/>
      <c r="F93" s="148">
        <f>F92*D93</f>
        <v>0</v>
      </c>
    </row>
    <row r="94" spans="1:6" ht="9" customHeight="1"/>
    <row r="95" spans="1:6">
      <c r="A95" s="1" t="s">
        <v>844</v>
      </c>
    </row>
    <row r="96" spans="1:6" ht="8.4" customHeight="1"/>
    <row r="97" spans="1:1">
      <c r="A97" s="1" t="s">
        <v>845</v>
      </c>
    </row>
    <row r="99" spans="1:1">
      <c r="A99" s="1" t="s">
        <v>846</v>
      </c>
    </row>
    <row r="100" spans="1:1" ht="6.6" customHeight="1"/>
    <row r="101" spans="1:1">
      <c r="A101" s="1" t="s">
        <v>847</v>
      </c>
    </row>
  </sheetData>
  <mergeCells count="29">
    <mergeCell ref="B91:E91"/>
    <mergeCell ref="B92:E92"/>
    <mergeCell ref="B20:E20"/>
    <mergeCell ref="B15:F15"/>
    <mergeCell ref="B72:F72"/>
    <mergeCell ref="B82:F82"/>
    <mergeCell ref="B25:E25"/>
    <mergeCell ref="B31:E31"/>
    <mergeCell ref="B36:E36"/>
    <mergeCell ref="B40:F40"/>
    <mergeCell ref="B39:F39"/>
    <mergeCell ref="B38:F38"/>
    <mergeCell ref="B81:E81"/>
    <mergeCell ref="A93:C93"/>
    <mergeCell ref="A1:F1"/>
    <mergeCell ref="B5:F5"/>
    <mergeCell ref="A3:F3"/>
    <mergeCell ref="B71:E71"/>
    <mergeCell ref="A2:F2"/>
    <mergeCell ref="B56:E56"/>
    <mergeCell ref="B70:E70"/>
    <mergeCell ref="B57:E57"/>
    <mergeCell ref="B6:F6"/>
    <mergeCell ref="B11:F11"/>
    <mergeCell ref="B10:E10"/>
    <mergeCell ref="B14:E14"/>
    <mergeCell ref="B37:E37"/>
    <mergeCell ref="B32:F32"/>
    <mergeCell ref="B26:F26"/>
  </mergeCells>
  <pageMargins left="0.70866141732283472" right="0.70866141732283472" top="0.74803149606299213" bottom="0.74803149606299213" header="0.31496062992125984" footer="0.31496062992125984"/>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2"/>
  <sheetViews>
    <sheetView showGridLines="0" tabSelected="1" view="pageBreakPreview" zoomScaleNormal="90" zoomScaleSheetLayoutView="100" workbookViewId="0">
      <selection activeCell="B29" sqref="B29"/>
    </sheetView>
  </sheetViews>
  <sheetFormatPr defaultRowHeight="13.8"/>
  <cols>
    <col min="1" max="1" width="5" customWidth="1"/>
    <col min="2" max="2" width="66.19921875" customWidth="1"/>
    <col min="3" max="4" width="9" customWidth="1"/>
    <col min="5" max="5" width="10.8984375" customWidth="1"/>
    <col min="6" max="6" width="13.19921875" customWidth="1"/>
  </cols>
  <sheetData>
    <row r="1" spans="1:6" ht="79.95" customHeight="1">
      <c r="A1" s="204" t="s">
        <v>855</v>
      </c>
      <c r="B1" s="204"/>
      <c r="C1" s="204"/>
      <c r="D1" s="204"/>
      <c r="E1" s="204"/>
      <c r="F1" s="204"/>
    </row>
    <row r="2" spans="1:6" ht="17.399999999999999" customHeight="1">
      <c r="A2" s="214" t="s">
        <v>854</v>
      </c>
      <c r="B2" s="215"/>
      <c r="C2" s="215"/>
      <c r="D2" s="215"/>
      <c r="E2" s="215"/>
      <c r="F2" s="216"/>
    </row>
    <row r="3" spans="1:6" ht="16.8" customHeight="1">
      <c r="A3" s="235" t="s">
        <v>856</v>
      </c>
      <c r="B3" s="235"/>
      <c r="C3" s="235"/>
      <c r="D3" s="235"/>
      <c r="E3" s="235"/>
      <c r="F3" s="235"/>
    </row>
    <row r="4" spans="1:6" ht="16.2" customHeight="1">
      <c r="A4" s="150" t="s">
        <v>0</v>
      </c>
      <c r="B4" s="150" t="s">
        <v>1</v>
      </c>
      <c r="C4" s="150" t="s">
        <v>2</v>
      </c>
      <c r="D4" s="150" t="s">
        <v>41</v>
      </c>
      <c r="E4" s="150" t="s">
        <v>3</v>
      </c>
      <c r="F4" s="150" t="s">
        <v>46</v>
      </c>
    </row>
    <row r="5" spans="1:6" ht="19.2" customHeight="1">
      <c r="A5" s="15"/>
      <c r="B5" s="205" t="s">
        <v>849</v>
      </c>
      <c r="C5" s="206"/>
      <c r="D5" s="206"/>
      <c r="E5" s="206"/>
      <c r="F5" s="207"/>
    </row>
    <row r="6" spans="1:6" ht="15.6" customHeight="1">
      <c r="A6" s="17" t="s">
        <v>71</v>
      </c>
      <c r="B6" s="223" t="s">
        <v>848</v>
      </c>
      <c r="C6" s="224"/>
      <c r="D6" s="224"/>
      <c r="E6" s="224"/>
      <c r="F6" s="225"/>
    </row>
    <row r="7" spans="1:6" ht="14.4">
      <c r="A7" s="12" t="s">
        <v>4</v>
      </c>
      <c r="B7" s="3" t="s">
        <v>44</v>
      </c>
      <c r="C7" s="12" t="s">
        <v>5</v>
      </c>
      <c r="D7" s="14">
        <v>1</v>
      </c>
      <c r="E7" s="13"/>
      <c r="F7" s="13">
        <f>D7*E7</f>
        <v>0</v>
      </c>
    </row>
    <row r="8" spans="1:6" ht="28.8">
      <c r="A8" s="12" t="s">
        <v>6</v>
      </c>
      <c r="B8" s="3" t="s">
        <v>7</v>
      </c>
      <c r="C8" s="12" t="s">
        <v>5</v>
      </c>
      <c r="D8" s="14">
        <v>1</v>
      </c>
      <c r="E8" s="13"/>
      <c r="F8" s="13">
        <f t="shared" ref="F8:F12" si="0">D8*E8</f>
        <v>0</v>
      </c>
    </row>
    <row r="9" spans="1:6" ht="28.8">
      <c r="A9" s="12" t="s">
        <v>8</v>
      </c>
      <c r="B9" s="3" t="s">
        <v>45</v>
      </c>
      <c r="C9" s="12" t="s">
        <v>9</v>
      </c>
      <c r="D9" s="14">
        <v>4</v>
      </c>
      <c r="E9" s="13"/>
      <c r="F9" s="13">
        <f t="shared" si="0"/>
        <v>0</v>
      </c>
    </row>
    <row r="10" spans="1:6" ht="28.8">
      <c r="A10" s="12" t="s">
        <v>10</v>
      </c>
      <c r="B10" s="3" t="s">
        <v>42</v>
      </c>
      <c r="C10" s="12" t="s">
        <v>11</v>
      </c>
      <c r="D10" s="14">
        <v>12</v>
      </c>
      <c r="E10" s="13"/>
      <c r="F10" s="13">
        <f t="shared" si="0"/>
        <v>0</v>
      </c>
    </row>
    <row r="11" spans="1:6" ht="28.8">
      <c r="A11" s="12" t="s">
        <v>12</v>
      </c>
      <c r="B11" s="3" t="s">
        <v>43</v>
      </c>
      <c r="C11" s="12" t="s">
        <v>13</v>
      </c>
      <c r="D11" s="14">
        <v>21.2</v>
      </c>
      <c r="E11" s="13"/>
      <c r="F11" s="13">
        <f t="shared" si="0"/>
        <v>0</v>
      </c>
    </row>
    <row r="12" spans="1:6" ht="28.8">
      <c r="A12" s="12" t="s">
        <v>14</v>
      </c>
      <c r="B12" s="3" t="s">
        <v>15</v>
      </c>
      <c r="C12" s="12" t="s">
        <v>13</v>
      </c>
      <c r="D12" s="14">
        <v>5.5</v>
      </c>
      <c r="E12" s="13"/>
      <c r="F12" s="13">
        <f t="shared" si="0"/>
        <v>0</v>
      </c>
    </row>
    <row r="13" spans="1:6" ht="16.95" customHeight="1">
      <c r="A13" s="144"/>
      <c r="B13" s="211" t="s">
        <v>826</v>
      </c>
      <c r="C13" s="212"/>
      <c r="D13" s="212"/>
      <c r="E13" s="213"/>
      <c r="F13" s="146">
        <f>SUM(F7:F12)</f>
        <v>0</v>
      </c>
    </row>
    <row r="14" spans="1:6" ht="16.95" customHeight="1">
      <c r="A14" s="17" t="s">
        <v>72</v>
      </c>
      <c r="B14" s="223" t="s">
        <v>850</v>
      </c>
      <c r="C14" s="224"/>
      <c r="D14" s="224"/>
      <c r="E14" s="224"/>
      <c r="F14" s="225"/>
    </row>
    <row r="15" spans="1:6" ht="28.8">
      <c r="A15" s="12" t="s">
        <v>16</v>
      </c>
      <c r="B15" s="3" t="s">
        <v>17</v>
      </c>
      <c r="C15" s="12" t="s">
        <v>18</v>
      </c>
      <c r="D15" s="14">
        <v>10.5</v>
      </c>
      <c r="E15" s="13"/>
      <c r="F15" s="13">
        <f>D15*E15</f>
        <v>0</v>
      </c>
    </row>
    <row r="16" spans="1:6" ht="28.8">
      <c r="A16" s="12" t="s">
        <v>19</v>
      </c>
      <c r="B16" s="3" t="s">
        <v>20</v>
      </c>
      <c r="C16" s="12" t="s">
        <v>18</v>
      </c>
      <c r="D16" s="14">
        <v>29</v>
      </c>
      <c r="E16" s="13"/>
      <c r="F16" s="13">
        <f>D16*E16</f>
        <v>0</v>
      </c>
    </row>
    <row r="17" spans="1:6" ht="18" customHeight="1">
      <c r="A17" s="144"/>
      <c r="B17" s="211" t="s">
        <v>827</v>
      </c>
      <c r="C17" s="212"/>
      <c r="D17" s="212"/>
      <c r="E17" s="213"/>
      <c r="F17" s="146">
        <f>SUM(F15:F16)</f>
        <v>0</v>
      </c>
    </row>
    <row r="18" spans="1:6" ht="18" customHeight="1">
      <c r="A18" s="17" t="s">
        <v>73</v>
      </c>
      <c r="B18" s="223" t="s">
        <v>851</v>
      </c>
      <c r="C18" s="224"/>
      <c r="D18" s="224"/>
      <c r="E18" s="224"/>
      <c r="F18" s="225"/>
    </row>
    <row r="19" spans="1:6" ht="28.8">
      <c r="A19" s="12" t="s">
        <v>21</v>
      </c>
      <c r="B19" s="3" t="s">
        <v>22</v>
      </c>
      <c r="C19" s="12" t="s">
        <v>13</v>
      </c>
      <c r="D19" s="181">
        <v>1.8</v>
      </c>
      <c r="E19" s="182"/>
      <c r="F19" s="182">
        <f>D19*E19</f>
        <v>0</v>
      </c>
    </row>
    <row r="20" spans="1:6" ht="28.8">
      <c r="A20" s="12" t="s">
        <v>23</v>
      </c>
      <c r="B20" s="3" t="s">
        <v>24</v>
      </c>
      <c r="C20" s="12" t="s">
        <v>13</v>
      </c>
      <c r="D20" s="181">
        <v>2.5</v>
      </c>
      <c r="E20" s="182"/>
      <c r="F20" s="182">
        <f t="shared" ref="F20:F22" si="1">D20*E20</f>
        <v>0</v>
      </c>
    </row>
    <row r="21" spans="1:6" ht="28.8">
      <c r="A21" s="12" t="s">
        <v>25</v>
      </c>
      <c r="B21" s="3" t="s">
        <v>26</v>
      </c>
      <c r="C21" s="12" t="s">
        <v>13</v>
      </c>
      <c r="D21" s="181">
        <v>2.4</v>
      </c>
      <c r="E21" s="182"/>
      <c r="F21" s="182">
        <f t="shared" si="1"/>
        <v>0</v>
      </c>
    </row>
    <row r="22" spans="1:6" ht="28.8">
      <c r="A22" s="12" t="s">
        <v>27</v>
      </c>
      <c r="B22" s="3" t="s">
        <v>28</v>
      </c>
      <c r="C22" s="12" t="s">
        <v>29</v>
      </c>
      <c r="D22" s="181">
        <v>1</v>
      </c>
      <c r="E22" s="182"/>
      <c r="F22" s="182">
        <f t="shared" si="1"/>
        <v>0</v>
      </c>
    </row>
    <row r="23" spans="1:6" ht="57.6">
      <c r="A23" s="12" t="s">
        <v>30</v>
      </c>
      <c r="B23" s="3" t="s">
        <v>47</v>
      </c>
      <c r="C23" s="12" t="s">
        <v>9</v>
      </c>
      <c r="D23" s="181">
        <v>30</v>
      </c>
      <c r="E23" s="182"/>
      <c r="F23" s="182">
        <f>ROUND(D23*E23,2)</f>
        <v>0</v>
      </c>
    </row>
    <row r="24" spans="1:6" ht="16.2" customHeight="1">
      <c r="A24" s="144"/>
      <c r="B24" s="211" t="s">
        <v>828</v>
      </c>
      <c r="C24" s="212"/>
      <c r="D24" s="212"/>
      <c r="E24" s="213"/>
      <c r="F24" s="146">
        <f>SUM(F19:F23)</f>
        <v>0</v>
      </c>
    </row>
    <row r="25" spans="1:6" ht="21.6" customHeight="1">
      <c r="A25" s="17" t="s">
        <v>68</v>
      </c>
      <c r="B25" s="205" t="s">
        <v>852</v>
      </c>
      <c r="C25" s="224"/>
      <c r="D25" s="224"/>
      <c r="E25" s="224"/>
      <c r="F25" s="225"/>
    </row>
    <row r="26" spans="1:6" ht="14.4">
      <c r="A26" s="12" t="s">
        <v>31</v>
      </c>
      <c r="B26" s="3" t="s">
        <v>35</v>
      </c>
      <c r="C26" s="12" t="s">
        <v>13</v>
      </c>
      <c r="D26" s="5">
        <v>1.8</v>
      </c>
      <c r="E26" s="13"/>
      <c r="F26" s="13">
        <f>ROUND(D26*E26,2)</f>
        <v>0</v>
      </c>
    </row>
    <row r="27" spans="1:6" ht="19.2" customHeight="1">
      <c r="A27" s="144"/>
      <c r="B27" s="211" t="s">
        <v>829</v>
      </c>
      <c r="C27" s="212"/>
      <c r="D27" s="212"/>
      <c r="E27" s="213"/>
      <c r="F27" s="146">
        <f>SUM(F26:F26)</f>
        <v>0</v>
      </c>
    </row>
    <row r="28" spans="1:6" ht="18.600000000000001" customHeight="1">
      <c r="A28" s="17" t="s">
        <v>66</v>
      </c>
      <c r="B28" s="223" t="s">
        <v>853</v>
      </c>
      <c r="C28" s="224"/>
      <c r="D28" s="224"/>
      <c r="E28" s="224"/>
      <c r="F28" s="225"/>
    </row>
    <row r="29" spans="1:6" ht="45" customHeight="1">
      <c r="A29" s="12" t="s">
        <v>32</v>
      </c>
      <c r="B29" s="3" t="s">
        <v>48</v>
      </c>
      <c r="C29" s="12" t="s">
        <v>64</v>
      </c>
      <c r="D29" s="14">
        <v>1</v>
      </c>
      <c r="E29" s="13"/>
      <c r="F29" s="13">
        <f>ROUND(D29*E29,2)</f>
        <v>0</v>
      </c>
    </row>
    <row r="30" spans="1:6" ht="28.8">
      <c r="A30" s="12" t="s">
        <v>33</v>
      </c>
      <c r="B30" s="3" t="s">
        <v>38</v>
      </c>
      <c r="C30" s="12" t="s">
        <v>5</v>
      </c>
      <c r="D30" s="14">
        <v>1</v>
      </c>
      <c r="E30" s="13"/>
      <c r="F30" s="13">
        <f>ROUND(D30*E30,2)</f>
        <v>0</v>
      </c>
    </row>
    <row r="31" spans="1:6" ht="28.8">
      <c r="A31" s="12" t="s">
        <v>34</v>
      </c>
      <c r="B31" s="3" t="s">
        <v>40</v>
      </c>
      <c r="C31" s="12" t="s">
        <v>5</v>
      </c>
      <c r="D31" s="14">
        <v>1</v>
      </c>
      <c r="E31" s="13"/>
      <c r="F31" s="13">
        <f>ROUND(D31*E31,2)</f>
        <v>0</v>
      </c>
    </row>
    <row r="32" spans="1:6" ht="19.8" customHeight="1">
      <c r="A32" s="144"/>
      <c r="B32" s="211" t="s">
        <v>830</v>
      </c>
      <c r="C32" s="212"/>
      <c r="D32" s="212"/>
      <c r="E32" s="213"/>
      <c r="F32" s="146">
        <f>SUM(F29:F31)</f>
        <v>0</v>
      </c>
    </row>
    <row r="33" spans="1:6" ht="18.600000000000001" customHeight="1">
      <c r="A33" s="17" t="s">
        <v>65</v>
      </c>
      <c r="B33" s="223" t="s">
        <v>192</v>
      </c>
      <c r="C33" s="224"/>
      <c r="D33" s="224"/>
      <c r="E33" s="224"/>
      <c r="F33" s="225"/>
    </row>
    <row r="34" spans="1:6" ht="29.4" customHeight="1">
      <c r="A34" s="12" t="s">
        <v>36</v>
      </c>
      <c r="B34" s="3" t="s">
        <v>63</v>
      </c>
      <c r="C34" s="12" t="s">
        <v>49</v>
      </c>
      <c r="D34" s="14">
        <v>0.58350000000000002</v>
      </c>
      <c r="E34" s="13"/>
      <c r="F34" s="13">
        <f>D34*E34</f>
        <v>0</v>
      </c>
    </row>
    <row r="35" spans="1:6" ht="49.2" customHeight="1">
      <c r="A35" s="12" t="s">
        <v>37</v>
      </c>
      <c r="B35" s="3" t="s">
        <v>50</v>
      </c>
      <c r="C35" s="12" t="s">
        <v>51</v>
      </c>
      <c r="D35" s="14">
        <v>8</v>
      </c>
      <c r="E35" s="13"/>
      <c r="F35" s="13">
        <f t="shared" ref="F35:F41" si="2">D35*E35</f>
        <v>0</v>
      </c>
    </row>
    <row r="36" spans="1:6" ht="31.95" customHeight="1">
      <c r="A36" s="12" t="s">
        <v>39</v>
      </c>
      <c r="B36" s="3" t="s">
        <v>52</v>
      </c>
      <c r="C36" s="12" t="s">
        <v>51</v>
      </c>
      <c r="D36" s="14">
        <v>5</v>
      </c>
      <c r="E36" s="13"/>
      <c r="F36" s="13">
        <f t="shared" si="2"/>
        <v>0</v>
      </c>
    </row>
    <row r="37" spans="1:6" ht="45.6" customHeight="1">
      <c r="A37" s="12" t="s">
        <v>58</v>
      </c>
      <c r="B37" s="3" t="s">
        <v>53</v>
      </c>
      <c r="C37" s="12" t="s">
        <v>54</v>
      </c>
      <c r="D37" s="14">
        <v>20</v>
      </c>
      <c r="E37" s="13"/>
      <c r="F37" s="13">
        <f t="shared" si="2"/>
        <v>0</v>
      </c>
    </row>
    <row r="38" spans="1:6" ht="24" customHeight="1">
      <c r="A38" s="12" t="s">
        <v>59</v>
      </c>
      <c r="B38" s="3" t="s">
        <v>55</v>
      </c>
      <c r="C38" s="12" t="s">
        <v>0</v>
      </c>
      <c r="D38" s="14">
        <v>1</v>
      </c>
      <c r="E38" s="13"/>
      <c r="F38" s="13">
        <f t="shared" si="2"/>
        <v>0</v>
      </c>
    </row>
    <row r="39" spans="1:6" ht="30" customHeight="1">
      <c r="A39" s="12" t="s">
        <v>60</v>
      </c>
      <c r="B39" s="3" t="s">
        <v>56</v>
      </c>
      <c r="C39" s="12" t="s">
        <v>54</v>
      </c>
      <c r="D39" s="14">
        <v>25</v>
      </c>
      <c r="E39" s="13"/>
      <c r="F39" s="13">
        <f t="shared" si="2"/>
        <v>0</v>
      </c>
    </row>
    <row r="40" spans="1:6" ht="45.6" customHeight="1">
      <c r="A40" s="12" t="s">
        <v>61</v>
      </c>
      <c r="B40" s="3" t="s">
        <v>162</v>
      </c>
      <c r="C40" s="12" t="s">
        <v>54</v>
      </c>
      <c r="D40" s="14">
        <v>15</v>
      </c>
      <c r="E40" s="13"/>
      <c r="F40" s="13">
        <f t="shared" si="2"/>
        <v>0</v>
      </c>
    </row>
    <row r="41" spans="1:6" ht="33" customHeight="1">
      <c r="A41" s="12" t="s">
        <v>62</v>
      </c>
      <c r="B41" s="3" t="s">
        <v>57</v>
      </c>
      <c r="C41" s="12" t="s">
        <v>29</v>
      </c>
      <c r="D41" s="14">
        <v>15</v>
      </c>
      <c r="E41" s="13"/>
      <c r="F41" s="13">
        <f t="shared" si="2"/>
        <v>0</v>
      </c>
    </row>
    <row r="42" spans="1:6" ht="16.2" customHeight="1">
      <c r="A42" s="144"/>
      <c r="B42" s="211" t="s">
        <v>831</v>
      </c>
      <c r="C42" s="212"/>
      <c r="D42" s="212"/>
      <c r="E42" s="213"/>
      <c r="F42" s="146">
        <f>SUM(F34:F41)</f>
        <v>0</v>
      </c>
    </row>
    <row r="43" spans="1:6" ht="17.399999999999999" customHeight="1">
      <c r="A43" s="144"/>
      <c r="B43" s="211" t="s">
        <v>832</v>
      </c>
      <c r="C43" s="212"/>
      <c r="D43" s="212"/>
      <c r="E43" s="213"/>
      <c r="F43" s="146">
        <f>F13+F17+F24+F27+F32+F42</f>
        <v>0</v>
      </c>
    </row>
    <row r="44" spans="1:6" ht="14.4">
      <c r="A44" s="211" t="s">
        <v>824</v>
      </c>
      <c r="B44" s="212"/>
      <c r="C44" s="213"/>
      <c r="D44" s="151">
        <v>5</v>
      </c>
      <c r="E44" s="144"/>
      <c r="F44" s="146">
        <f>F43*D44</f>
        <v>0</v>
      </c>
    </row>
    <row r="46" spans="1:6" ht="14.4">
      <c r="A46" s="1" t="s">
        <v>844</v>
      </c>
      <c r="B46" s="1"/>
      <c r="C46" s="1"/>
    </row>
    <row r="47" spans="1:6" ht="14.4">
      <c r="A47" s="1"/>
      <c r="B47" s="1"/>
      <c r="C47" s="1"/>
    </row>
    <row r="48" spans="1:6" ht="14.4">
      <c r="A48" s="1" t="s">
        <v>845</v>
      </c>
      <c r="B48" s="1"/>
      <c r="C48" s="1"/>
    </row>
    <row r="49" spans="1:3" ht="14.4">
      <c r="A49" s="1"/>
      <c r="B49" s="1"/>
      <c r="C49" s="1"/>
    </row>
    <row r="50" spans="1:3" ht="14.4">
      <c r="A50" s="1" t="s">
        <v>846</v>
      </c>
      <c r="B50" s="1"/>
      <c r="C50" s="1"/>
    </row>
    <row r="51" spans="1:3" ht="14.4">
      <c r="A51" s="1"/>
      <c r="B51" s="1"/>
      <c r="C51" s="1"/>
    </row>
    <row r="52" spans="1:3" ht="14.4">
      <c r="A52" s="1" t="s">
        <v>847</v>
      </c>
      <c r="B52" s="1"/>
      <c r="C52" s="1"/>
    </row>
  </sheetData>
  <mergeCells count="18">
    <mergeCell ref="B43:E43"/>
    <mergeCell ref="B18:F18"/>
    <mergeCell ref="B24:E24"/>
    <mergeCell ref="B28:F28"/>
    <mergeCell ref="A44:C44"/>
    <mergeCell ref="A1:F1"/>
    <mergeCell ref="B42:E42"/>
    <mergeCell ref="B33:F33"/>
    <mergeCell ref="B32:E32"/>
    <mergeCell ref="B27:E27"/>
    <mergeCell ref="B25:F25"/>
    <mergeCell ref="B6:F6"/>
    <mergeCell ref="B14:F14"/>
    <mergeCell ref="B13:E13"/>
    <mergeCell ref="B17:E17"/>
    <mergeCell ref="B5:F5"/>
    <mergeCell ref="A3:F3"/>
    <mergeCell ref="A2:F2"/>
  </mergeCells>
  <pageMargins left="0.70866141732283472" right="0.70866141732283472" top="0.74803149606299213" bottom="0.74803149606299213" header="0.31496062992125984" footer="0.31496062992125984"/>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23"/>
  <sheetViews>
    <sheetView view="pageBreakPreview" zoomScaleNormal="100" zoomScaleSheetLayoutView="100" workbookViewId="0">
      <selection sqref="A1:F1"/>
    </sheetView>
  </sheetViews>
  <sheetFormatPr defaultColWidth="7.8984375" defaultRowHeight="14.4"/>
  <cols>
    <col min="1" max="1" width="6.59765625" style="1" customWidth="1"/>
    <col min="2" max="2" width="67.69921875" style="1" customWidth="1"/>
    <col min="3" max="4" width="7.8984375" style="1"/>
    <col min="5" max="5" width="10.69921875" style="1" customWidth="1"/>
    <col min="6" max="6" width="12.8984375" style="1" bestFit="1" customWidth="1"/>
    <col min="7" max="16384" width="7.8984375" style="1"/>
  </cols>
  <sheetData>
    <row r="1" spans="1:6" ht="79.95" customHeight="1">
      <c r="A1" s="204" t="s">
        <v>855</v>
      </c>
      <c r="B1" s="204"/>
      <c r="C1" s="204"/>
      <c r="D1" s="204"/>
      <c r="E1" s="204"/>
      <c r="F1" s="204"/>
    </row>
    <row r="2" spans="1:6" ht="15.6">
      <c r="A2" s="214" t="s">
        <v>854</v>
      </c>
      <c r="B2" s="215"/>
      <c r="C2" s="215"/>
      <c r="D2" s="215"/>
      <c r="E2" s="215"/>
      <c r="F2" s="216"/>
    </row>
    <row r="3" spans="1:6" ht="28.8" customHeight="1">
      <c r="A3" s="252" t="s">
        <v>521</v>
      </c>
      <c r="B3" s="253"/>
      <c r="C3" s="253"/>
      <c r="D3" s="253"/>
      <c r="E3" s="253"/>
      <c r="F3" s="253"/>
    </row>
    <row r="4" spans="1:6">
      <c r="A4" s="163" t="s">
        <v>198</v>
      </c>
      <c r="B4" s="164" t="s">
        <v>1</v>
      </c>
      <c r="C4" s="165" t="s">
        <v>2</v>
      </c>
      <c r="D4" s="165" t="s">
        <v>199</v>
      </c>
      <c r="E4" s="166" t="s">
        <v>522</v>
      </c>
      <c r="F4" s="166" t="s">
        <v>200</v>
      </c>
    </row>
    <row r="5" spans="1:6">
      <c r="A5" s="83" t="s">
        <v>71</v>
      </c>
      <c r="B5" s="251" t="s">
        <v>449</v>
      </c>
      <c r="C5" s="251"/>
      <c r="D5" s="251"/>
      <c r="E5" s="251"/>
      <c r="F5" s="251"/>
    </row>
    <row r="6" spans="1:6" ht="28.8">
      <c r="A6" s="12" t="s">
        <v>4</v>
      </c>
      <c r="B6" s="36" t="s">
        <v>201</v>
      </c>
      <c r="C6" s="12" t="s">
        <v>123</v>
      </c>
      <c r="D6" s="75">
        <v>1</v>
      </c>
      <c r="E6" s="183"/>
      <c r="F6" s="183">
        <f t="shared" ref="F6:F12" si="0">ROUND(D6*E6,2)</f>
        <v>0</v>
      </c>
    </row>
    <row r="7" spans="1:6" ht="28.8">
      <c r="A7" s="12" t="s">
        <v>6</v>
      </c>
      <c r="B7" s="3" t="s">
        <v>202</v>
      </c>
      <c r="C7" s="12" t="s">
        <v>123</v>
      </c>
      <c r="D7" s="75">
        <v>25</v>
      </c>
      <c r="E7" s="183"/>
      <c r="F7" s="183">
        <f t="shared" si="0"/>
        <v>0</v>
      </c>
    </row>
    <row r="8" spans="1:6">
      <c r="A8" s="12" t="s">
        <v>8</v>
      </c>
      <c r="B8" s="3" t="s">
        <v>203</v>
      </c>
      <c r="C8" s="12" t="s">
        <v>123</v>
      </c>
      <c r="D8" s="75">
        <v>1</v>
      </c>
      <c r="E8" s="183"/>
      <c r="F8" s="183">
        <f t="shared" si="0"/>
        <v>0</v>
      </c>
    </row>
    <row r="9" spans="1:6" ht="28.8">
      <c r="A9" s="12" t="s">
        <v>10</v>
      </c>
      <c r="B9" s="3" t="s">
        <v>204</v>
      </c>
      <c r="C9" s="12" t="s">
        <v>0</v>
      </c>
      <c r="D9" s="75">
        <v>1</v>
      </c>
      <c r="E9" s="183"/>
      <c r="F9" s="183">
        <f t="shared" si="0"/>
        <v>0</v>
      </c>
    </row>
    <row r="10" spans="1:6" ht="28.8">
      <c r="A10" s="12" t="s">
        <v>12</v>
      </c>
      <c r="B10" s="36" t="s">
        <v>205</v>
      </c>
      <c r="C10" s="37" t="s">
        <v>206</v>
      </c>
      <c r="D10" s="184">
        <v>1</v>
      </c>
      <c r="E10" s="185"/>
      <c r="F10" s="183">
        <f t="shared" si="0"/>
        <v>0</v>
      </c>
    </row>
    <row r="11" spans="1:6">
      <c r="A11" s="12" t="s">
        <v>14</v>
      </c>
      <c r="B11" s="36" t="s">
        <v>207</v>
      </c>
      <c r="C11" s="37" t="s">
        <v>29</v>
      </c>
      <c r="D11" s="184">
        <v>1</v>
      </c>
      <c r="E11" s="185"/>
      <c r="F11" s="183">
        <f t="shared" si="0"/>
        <v>0</v>
      </c>
    </row>
    <row r="12" spans="1:6">
      <c r="A12" s="12" t="s">
        <v>395</v>
      </c>
      <c r="B12" s="36" t="s">
        <v>208</v>
      </c>
      <c r="C12" s="37" t="s">
        <v>206</v>
      </c>
      <c r="D12" s="184">
        <v>1</v>
      </c>
      <c r="E12" s="185"/>
      <c r="F12" s="183">
        <f t="shared" si="0"/>
        <v>0</v>
      </c>
    </row>
    <row r="13" spans="1:6">
      <c r="A13" s="152"/>
      <c r="B13" s="245" t="s">
        <v>812</v>
      </c>
      <c r="C13" s="246"/>
      <c r="D13" s="246"/>
      <c r="E13" s="247"/>
      <c r="F13" s="153">
        <f>SUM(F6:F12)</f>
        <v>0</v>
      </c>
    </row>
    <row r="14" spans="1:6" ht="12" customHeight="1">
      <c r="A14" s="96" t="s">
        <v>72</v>
      </c>
      <c r="B14" s="249" t="s">
        <v>450</v>
      </c>
      <c r="C14" s="249"/>
      <c r="D14" s="249"/>
      <c r="E14" s="249"/>
      <c r="F14" s="249"/>
    </row>
    <row r="15" spans="1:6">
      <c r="A15" s="107" t="s">
        <v>16</v>
      </c>
      <c r="B15" s="38" t="s">
        <v>209</v>
      </c>
      <c r="C15" s="38" t="s">
        <v>9</v>
      </c>
      <c r="D15" s="107">
        <v>136</v>
      </c>
      <c r="E15" s="186"/>
      <c r="F15" s="186">
        <f>D15*E15</f>
        <v>0</v>
      </c>
    </row>
    <row r="16" spans="1:6" ht="28.8">
      <c r="A16" s="108" t="s">
        <v>19</v>
      </c>
      <c r="B16" s="39" t="s">
        <v>210</v>
      </c>
      <c r="C16" s="39" t="s">
        <v>211</v>
      </c>
      <c r="D16" s="108">
        <v>3.456</v>
      </c>
      <c r="E16" s="186"/>
      <c r="F16" s="186">
        <f t="shared" ref="F16" si="1">D16*E16</f>
        <v>0</v>
      </c>
    </row>
    <row r="17" spans="1:6" ht="43.2">
      <c r="A17" s="107" t="s">
        <v>161</v>
      </c>
      <c r="B17" s="39" t="s">
        <v>212</v>
      </c>
      <c r="C17" s="39" t="s">
        <v>206</v>
      </c>
      <c r="D17" s="108">
        <v>64</v>
      </c>
      <c r="E17" s="186"/>
      <c r="F17" s="186">
        <f>D17*E17</f>
        <v>0</v>
      </c>
    </row>
    <row r="18" spans="1:6">
      <c r="A18" s="108" t="s">
        <v>396</v>
      </c>
      <c r="B18" s="40" t="s">
        <v>213</v>
      </c>
      <c r="C18" s="39"/>
      <c r="D18" s="108"/>
      <c r="E18" s="186"/>
      <c r="F18" s="186"/>
    </row>
    <row r="19" spans="1:6" ht="43.2">
      <c r="A19" s="107" t="s">
        <v>397</v>
      </c>
      <c r="B19" s="38" t="s">
        <v>214</v>
      </c>
      <c r="C19" s="38" t="s">
        <v>211</v>
      </c>
      <c r="D19" s="107">
        <v>3.456</v>
      </c>
      <c r="E19" s="186"/>
      <c r="F19" s="186">
        <f t="shared" ref="F19:F24" si="2">D19*E19</f>
        <v>0</v>
      </c>
    </row>
    <row r="20" spans="1:6" ht="57.6">
      <c r="A20" s="108" t="s">
        <v>398</v>
      </c>
      <c r="B20" s="39" t="s">
        <v>215</v>
      </c>
      <c r="C20" s="39" t="s">
        <v>216</v>
      </c>
      <c r="D20" s="108">
        <v>1</v>
      </c>
      <c r="E20" s="186"/>
      <c r="F20" s="186">
        <f t="shared" si="2"/>
        <v>0</v>
      </c>
    </row>
    <row r="21" spans="1:6">
      <c r="A21" s="107" t="s">
        <v>399</v>
      </c>
      <c r="B21" s="39" t="s">
        <v>217</v>
      </c>
      <c r="C21" s="39" t="s">
        <v>216</v>
      </c>
      <c r="D21" s="108">
        <v>1</v>
      </c>
      <c r="E21" s="186"/>
      <c r="F21" s="186">
        <f t="shared" si="2"/>
        <v>0</v>
      </c>
    </row>
    <row r="22" spans="1:6" ht="28.8">
      <c r="A22" s="108" t="s">
        <v>400</v>
      </c>
      <c r="B22" s="38" t="s">
        <v>218</v>
      </c>
      <c r="C22" s="38" t="s">
        <v>9</v>
      </c>
      <c r="D22" s="107">
        <v>336.536</v>
      </c>
      <c r="E22" s="186"/>
      <c r="F22" s="186">
        <f t="shared" si="2"/>
        <v>0</v>
      </c>
    </row>
    <row r="23" spans="1:6" ht="43.2">
      <c r="A23" s="107" t="s">
        <v>401</v>
      </c>
      <c r="B23" s="39" t="s">
        <v>219</v>
      </c>
      <c r="C23" s="39" t="s">
        <v>9</v>
      </c>
      <c r="D23" s="108">
        <v>93</v>
      </c>
      <c r="E23" s="186"/>
      <c r="F23" s="186">
        <f t="shared" si="2"/>
        <v>0</v>
      </c>
    </row>
    <row r="24" spans="1:6" ht="43.2">
      <c r="A24" s="108" t="s">
        <v>402</v>
      </c>
      <c r="B24" s="39" t="s">
        <v>220</v>
      </c>
      <c r="C24" s="39" t="s">
        <v>29</v>
      </c>
      <c r="D24" s="108">
        <v>2</v>
      </c>
      <c r="E24" s="186"/>
      <c r="F24" s="186">
        <f t="shared" si="2"/>
        <v>0</v>
      </c>
    </row>
    <row r="25" spans="1:6">
      <c r="A25" s="154"/>
      <c r="B25" s="245" t="s">
        <v>813</v>
      </c>
      <c r="C25" s="246"/>
      <c r="D25" s="246"/>
      <c r="E25" s="247"/>
      <c r="F25" s="155">
        <f>SUM(F15:F24)</f>
        <v>0</v>
      </c>
    </row>
    <row r="26" spans="1:6" ht="14.7" customHeight="1">
      <c r="A26" s="96" t="s">
        <v>73</v>
      </c>
      <c r="B26" s="249" t="s">
        <v>644</v>
      </c>
      <c r="C26" s="249"/>
      <c r="D26" s="249"/>
      <c r="E26" s="249"/>
      <c r="F26" s="249"/>
    </row>
    <row r="27" spans="1:6" ht="14.4" customHeight="1">
      <c r="A27" s="90" t="s">
        <v>21</v>
      </c>
      <c r="B27" s="109" t="s">
        <v>221</v>
      </c>
      <c r="C27" s="109" t="s">
        <v>222</v>
      </c>
      <c r="D27" s="90">
        <v>1</v>
      </c>
      <c r="E27" s="110"/>
      <c r="F27" s="111">
        <f>D27*E27</f>
        <v>0</v>
      </c>
    </row>
    <row r="28" spans="1:6" ht="189.6" customHeight="1">
      <c r="A28" s="102" t="s">
        <v>23</v>
      </c>
      <c r="B28" s="45" t="s">
        <v>223</v>
      </c>
      <c r="C28" s="89" t="s">
        <v>206</v>
      </c>
      <c r="D28" s="89">
        <v>62</v>
      </c>
      <c r="E28" s="112"/>
      <c r="F28" s="111">
        <f t="shared" ref="F28:F43" si="3">D28*E28</f>
        <v>0</v>
      </c>
    </row>
    <row r="29" spans="1:6" ht="86.4" customHeight="1">
      <c r="A29" s="102" t="s">
        <v>25</v>
      </c>
      <c r="B29" s="45" t="s">
        <v>224</v>
      </c>
      <c r="C29" s="89" t="s">
        <v>206</v>
      </c>
      <c r="D29" s="89">
        <v>1</v>
      </c>
      <c r="E29" s="112"/>
      <c r="F29" s="111">
        <f t="shared" si="3"/>
        <v>0</v>
      </c>
    </row>
    <row r="30" spans="1:6" ht="28.8">
      <c r="A30" s="102" t="s">
        <v>27</v>
      </c>
      <c r="B30" s="46" t="s">
        <v>225</v>
      </c>
      <c r="C30" s="89" t="s">
        <v>226</v>
      </c>
      <c r="D30" s="89">
        <v>300</v>
      </c>
      <c r="E30" s="112"/>
      <c r="F30" s="111">
        <f t="shared" si="3"/>
        <v>0</v>
      </c>
    </row>
    <row r="31" spans="1:6" ht="60" customHeight="1">
      <c r="A31" s="102" t="s">
        <v>30</v>
      </c>
      <c r="B31" s="45" t="s">
        <v>227</v>
      </c>
      <c r="C31" s="89" t="s">
        <v>206</v>
      </c>
      <c r="D31" s="89">
        <v>1</v>
      </c>
      <c r="E31" s="132"/>
      <c r="F31" s="111">
        <f t="shared" si="3"/>
        <v>0</v>
      </c>
    </row>
    <row r="32" spans="1:6">
      <c r="A32" s="102" t="s">
        <v>169</v>
      </c>
      <c r="B32" s="47" t="s">
        <v>228</v>
      </c>
      <c r="C32" s="89" t="s">
        <v>206</v>
      </c>
      <c r="D32" s="89">
        <v>1</v>
      </c>
      <c r="E32" s="132"/>
      <c r="F32" s="111">
        <f t="shared" si="3"/>
        <v>0</v>
      </c>
    </row>
    <row r="33" spans="1:6">
      <c r="A33" s="102" t="s">
        <v>170</v>
      </c>
      <c r="B33" s="47" t="s">
        <v>229</v>
      </c>
      <c r="C33" s="89" t="s">
        <v>226</v>
      </c>
      <c r="D33" s="89">
        <v>20</v>
      </c>
      <c r="E33" s="132"/>
      <c r="F33" s="111">
        <f t="shared" si="3"/>
        <v>0</v>
      </c>
    </row>
    <row r="34" spans="1:6">
      <c r="A34" s="102" t="s">
        <v>171</v>
      </c>
      <c r="B34" s="46" t="s">
        <v>230</v>
      </c>
      <c r="C34" s="89" t="s">
        <v>231</v>
      </c>
      <c r="D34" s="89">
        <v>1</v>
      </c>
      <c r="E34" s="132"/>
      <c r="F34" s="111">
        <f t="shared" si="3"/>
        <v>0</v>
      </c>
    </row>
    <row r="35" spans="1:6">
      <c r="A35" s="102" t="s">
        <v>410</v>
      </c>
      <c r="B35" s="46" t="s">
        <v>232</v>
      </c>
      <c r="C35" s="89" t="s">
        <v>123</v>
      </c>
      <c r="D35" s="89">
        <v>35</v>
      </c>
      <c r="E35" s="132"/>
      <c r="F35" s="111">
        <f t="shared" si="3"/>
        <v>0</v>
      </c>
    </row>
    <row r="36" spans="1:6">
      <c r="A36" s="102" t="s">
        <v>403</v>
      </c>
      <c r="B36" s="46" t="s">
        <v>233</v>
      </c>
      <c r="C36" s="89" t="s">
        <v>123</v>
      </c>
      <c r="D36" s="89">
        <v>20</v>
      </c>
      <c r="E36" s="132"/>
      <c r="F36" s="111">
        <f t="shared" si="3"/>
        <v>0</v>
      </c>
    </row>
    <row r="37" spans="1:6">
      <c r="A37" s="102" t="s">
        <v>404</v>
      </c>
      <c r="B37" s="46" t="s">
        <v>234</v>
      </c>
      <c r="C37" s="89" t="s">
        <v>123</v>
      </c>
      <c r="D37" s="89">
        <v>10</v>
      </c>
      <c r="E37" s="132"/>
      <c r="F37" s="111">
        <f t="shared" si="3"/>
        <v>0</v>
      </c>
    </row>
    <row r="38" spans="1:6">
      <c r="A38" s="102" t="s">
        <v>405</v>
      </c>
      <c r="B38" s="46" t="s">
        <v>235</v>
      </c>
      <c r="C38" s="89" t="s">
        <v>222</v>
      </c>
      <c r="D38" s="89">
        <v>1</v>
      </c>
      <c r="E38" s="132"/>
      <c r="F38" s="111">
        <f t="shared" si="3"/>
        <v>0</v>
      </c>
    </row>
    <row r="39" spans="1:6" ht="17.25" customHeight="1">
      <c r="A39" s="102" t="s">
        <v>406</v>
      </c>
      <c r="B39" s="46" t="s">
        <v>236</v>
      </c>
      <c r="C39" s="89" t="s">
        <v>29</v>
      </c>
      <c r="D39" s="89">
        <v>10</v>
      </c>
      <c r="E39" s="132"/>
      <c r="F39" s="111">
        <f t="shared" si="3"/>
        <v>0</v>
      </c>
    </row>
    <row r="40" spans="1:6">
      <c r="A40" s="102" t="s">
        <v>407</v>
      </c>
      <c r="B40" s="46" t="s">
        <v>237</v>
      </c>
      <c r="C40" s="89" t="s">
        <v>238</v>
      </c>
      <c r="D40" s="89">
        <v>4</v>
      </c>
      <c r="E40" s="132"/>
      <c r="F40" s="111">
        <f t="shared" si="3"/>
        <v>0</v>
      </c>
    </row>
    <row r="41" spans="1:6">
      <c r="A41" s="102" t="s">
        <v>408</v>
      </c>
      <c r="B41" s="46" t="s">
        <v>239</v>
      </c>
      <c r="C41" s="89" t="s">
        <v>238</v>
      </c>
      <c r="D41" s="89">
        <v>4</v>
      </c>
      <c r="E41" s="132"/>
      <c r="F41" s="111">
        <f t="shared" si="3"/>
        <v>0</v>
      </c>
    </row>
    <row r="42" spans="1:6">
      <c r="A42" s="102" t="s">
        <v>409</v>
      </c>
      <c r="B42" s="46" t="s">
        <v>240</v>
      </c>
      <c r="C42" s="89" t="s">
        <v>222</v>
      </c>
      <c r="D42" s="89">
        <v>1</v>
      </c>
      <c r="E42" s="132"/>
      <c r="F42" s="111">
        <f t="shared" si="3"/>
        <v>0</v>
      </c>
    </row>
    <row r="43" spans="1:6" ht="57.6">
      <c r="A43" s="102" t="s">
        <v>451</v>
      </c>
      <c r="B43" s="48" t="s">
        <v>241</v>
      </c>
      <c r="C43" s="90" t="s">
        <v>206</v>
      </c>
      <c r="D43" s="90">
        <v>1</v>
      </c>
      <c r="E43" s="111"/>
      <c r="F43" s="111">
        <f t="shared" si="3"/>
        <v>0</v>
      </c>
    </row>
    <row r="44" spans="1:6" ht="16.2" customHeight="1">
      <c r="A44" s="156"/>
      <c r="B44" s="245" t="s">
        <v>814</v>
      </c>
      <c r="C44" s="246"/>
      <c r="D44" s="246"/>
      <c r="E44" s="247"/>
      <c r="F44" s="153">
        <f>SUM(F27:F43)</f>
        <v>0</v>
      </c>
    </row>
    <row r="45" spans="1:6" ht="14.7" customHeight="1">
      <c r="A45" s="96" t="s">
        <v>68</v>
      </c>
      <c r="B45" s="249" t="s">
        <v>645</v>
      </c>
      <c r="C45" s="249"/>
      <c r="D45" s="249"/>
      <c r="E45" s="249"/>
      <c r="F45" s="249"/>
    </row>
    <row r="46" spans="1:6">
      <c r="A46" s="113" t="s">
        <v>31</v>
      </c>
      <c r="B46" s="99" t="s">
        <v>242</v>
      </c>
      <c r="C46" s="43"/>
      <c r="D46" s="43"/>
      <c r="E46" s="43"/>
      <c r="F46" s="43"/>
    </row>
    <row r="47" spans="1:6">
      <c r="A47" s="35" t="s">
        <v>425</v>
      </c>
      <c r="B47" s="50" t="s">
        <v>243</v>
      </c>
      <c r="C47" s="97" t="s">
        <v>244</v>
      </c>
      <c r="D47" s="97">
        <v>1</v>
      </c>
      <c r="E47" s="118"/>
      <c r="F47" s="119">
        <f>D47*E47</f>
        <v>0</v>
      </c>
    </row>
    <row r="48" spans="1:6" ht="28.8">
      <c r="A48" s="35" t="s">
        <v>172</v>
      </c>
      <c r="B48" s="50" t="s">
        <v>245</v>
      </c>
      <c r="C48" s="89"/>
      <c r="D48" s="97"/>
      <c r="E48" s="118"/>
      <c r="F48" s="119"/>
    </row>
    <row r="49" spans="1:6" ht="28.8">
      <c r="A49" s="56" t="s">
        <v>452</v>
      </c>
      <c r="B49" s="50" t="s">
        <v>93</v>
      </c>
      <c r="C49" s="97" t="s">
        <v>196</v>
      </c>
      <c r="D49" s="97">
        <v>180</v>
      </c>
      <c r="E49" s="118"/>
      <c r="F49" s="119">
        <f t="shared" ref="F49:F54" si="4">D49*E49</f>
        <v>0</v>
      </c>
    </row>
    <row r="50" spans="1:6" ht="16.2">
      <c r="A50" s="56" t="s">
        <v>453</v>
      </c>
      <c r="B50" s="50" t="s">
        <v>246</v>
      </c>
      <c r="C50" s="97" t="s">
        <v>197</v>
      </c>
      <c r="D50" s="97">
        <v>17.64</v>
      </c>
      <c r="E50" s="118"/>
      <c r="F50" s="119">
        <f t="shared" si="4"/>
        <v>0</v>
      </c>
    </row>
    <row r="51" spans="1:6" ht="16.2">
      <c r="A51" s="56" t="s">
        <v>454</v>
      </c>
      <c r="B51" s="50" t="s">
        <v>247</v>
      </c>
      <c r="C51" s="97" t="s">
        <v>197</v>
      </c>
      <c r="D51" s="97">
        <v>39.89</v>
      </c>
      <c r="E51" s="118"/>
      <c r="F51" s="119">
        <f t="shared" si="4"/>
        <v>0</v>
      </c>
    </row>
    <row r="52" spans="1:6" ht="16.2">
      <c r="A52" s="56" t="s">
        <v>455</v>
      </c>
      <c r="B52" s="50" t="s">
        <v>248</v>
      </c>
      <c r="C52" s="97" t="s">
        <v>249</v>
      </c>
      <c r="D52" s="97">
        <v>10</v>
      </c>
      <c r="E52" s="118"/>
      <c r="F52" s="119">
        <f t="shared" si="4"/>
        <v>0</v>
      </c>
    </row>
    <row r="53" spans="1:6" ht="16.2">
      <c r="A53" s="56" t="s">
        <v>456</v>
      </c>
      <c r="B53" s="50" t="s">
        <v>96</v>
      </c>
      <c r="C53" s="97" t="s">
        <v>249</v>
      </c>
      <c r="D53" s="97">
        <v>30</v>
      </c>
      <c r="E53" s="118"/>
      <c r="F53" s="119">
        <f t="shared" si="4"/>
        <v>0</v>
      </c>
    </row>
    <row r="54" spans="1:6" ht="16.2">
      <c r="A54" s="56" t="s">
        <v>457</v>
      </c>
      <c r="B54" s="50" t="s">
        <v>97</v>
      </c>
      <c r="C54" s="97" t="s">
        <v>249</v>
      </c>
      <c r="D54" s="97">
        <v>27</v>
      </c>
      <c r="E54" s="118"/>
      <c r="F54" s="119">
        <f t="shared" si="4"/>
        <v>0</v>
      </c>
    </row>
    <row r="55" spans="1:6">
      <c r="A55" s="35" t="s">
        <v>173</v>
      </c>
      <c r="B55" s="54" t="s">
        <v>98</v>
      </c>
      <c r="C55" s="97"/>
      <c r="D55" s="97"/>
      <c r="E55" s="118"/>
      <c r="F55" s="119"/>
    </row>
    <row r="56" spans="1:6" ht="28.8">
      <c r="A56" s="56" t="s">
        <v>458</v>
      </c>
      <c r="B56" s="50" t="s">
        <v>250</v>
      </c>
      <c r="C56" s="97" t="s">
        <v>249</v>
      </c>
      <c r="D56" s="97">
        <v>4.05</v>
      </c>
      <c r="E56" s="118"/>
      <c r="F56" s="119">
        <f>D56*E56</f>
        <v>0</v>
      </c>
    </row>
    <row r="57" spans="1:6">
      <c r="A57" s="35" t="s">
        <v>174</v>
      </c>
      <c r="B57" s="54" t="s">
        <v>101</v>
      </c>
      <c r="C57" s="51"/>
      <c r="D57" s="51"/>
      <c r="E57" s="104"/>
      <c r="F57" s="117"/>
    </row>
    <row r="58" spans="1:6">
      <c r="A58" s="56" t="s">
        <v>459</v>
      </c>
      <c r="B58" s="50" t="s">
        <v>251</v>
      </c>
      <c r="C58" s="51"/>
      <c r="D58" s="51"/>
      <c r="E58" s="104"/>
      <c r="F58" s="117"/>
    </row>
    <row r="59" spans="1:6" ht="16.2">
      <c r="A59" s="56" t="s">
        <v>460</v>
      </c>
      <c r="B59" s="50" t="s">
        <v>252</v>
      </c>
      <c r="C59" s="97" t="s">
        <v>249</v>
      </c>
      <c r="D59" s="97">
        <v>0.67500000000000004</v>
      </c>
      <c r="E59" s="118"/>
      <c r="F59" s="119">
        <f>D59*E59</f>
        <v>0</v>
      </c>
    </row>
    <row r="60" spans="1:6" ht="28.8">
      <c r="A60" s="35" t="s">
        <v>175</v>
      </c>
      <c r="B60" s="54" t="s">
        <v>253</v>
      </c>
      <c r="C60" s="97"/>
      <c r="D60" s="97"/>
      <c r="E60" s="118"/>
      <c r="F60" s="119"/>
    </row>
    <row r="61" spans="1:6" ht="16.2">
      <c r="A61" s="56" t="s">
        <v>461</v>
      </c>
      <c r="B61" s="50" t="s">
        <v>254</v>
      </c>
      <c r="C61" s="97" t="s">
        <v>249</v>
      </c>
      <c r="D61" s="97">
        <v>7.056</v>
      </c>
      <c r="E61" s="118"/>
      <c r="F61" s="119">
        <f>D61*E61</f>
        <v>0</v>
      </c>
    </row>
    <row r="62" spans="1:6" ht="16.2">
      <c r="A62" s="56" t="s">
        <v>462</v>
      </c>
      <c r="B62" s="50" t="s">
        <v>255</v>
      </c>
      <c r="C62" s="97" t="s">
        <v>249</v>
      </c>
      <c r="D62" s="97">
        <v>1.1519999999999999</v>
      </c>
      <c r="E62" s="118"/>
      <c r="F62" s="119">
        <f>D62*E62</f>
        <v>0</v>
      </c>
    </row>
    <row r="63" spans="1:6" ht="28.8">
      <c r="A63" s="35" t="s">
        <v>176</v>
      </c>
      <c r="B63" s="54" t="s">
        <v>253</v>
      </c>
      <c r="C63" s="97"/>
      <c r="D63" s="97"/>
      <c r="E63" s="118"/>
      <c r="F63" s="119"/>
    </row>
    <row r="64" spans="1:6" ht="16.2">
      <c r="A64" s="56" t="s">
        <v>463</v>
      </c>
      <c r="B64" s="50" t="s">
        <v>256</v>
      </c>
      <c r="C64" s="97" t="s">
        <v>249</v>
      </c>
      <c r="D64" s="97">
        <v>5.67</v>
      </c>
      <c r="E64" s="118"/>
      <c r="F64" s="119">
        <f>D64*E64</f>
        <v>0</v>
      </c>
    </row>
    <row r="65" spans="1:6" ht="16.2">
      <c r="A65" s="56" t="s">
        <v>464</v>
      </c>
      <c r="B65" s="50" t="s">
        <v>257</v>
      </c>
      <c r="C65" s="97" t="s">
        <v>249</v>
      </c>
      <c r="D65" s="97">
        <v>9.36</v>
      </c>
      <c r="E65" s="118"/>
      <c r="F65" s="119">
        <f>D65*E65</f>
        <v>0</v>
      </c>
    </row>
    <row r="66" spans="1:6" ht="28.8">
      <c r="A66" s="56" t="s">
        <v>177</v>
      </c>
      <c r="B66" s="54" t="s">
        <v>258</v>
      </c>
      <c r="C66" s="97"/>
      <c r="D66" s="97"/>
      <c r="E66" s="118"/>
      <c r="F66" s="119"/>
    </row>
    <row r="67" spans="1:6" ht="16.2">
      <c r="A67" s="56" t="s">
        <v>465</v>
      </c>
      <c r="B67" s="50" t="s">
        <v>260</v>
      </c>
      <c r="C67" s="97" t="s">
        <v>249</v>
      </c>
      <c r="D67" s="97">
        <v>8.25</v>
      </c>
      <c r="E67" s="118"/>
      <c r="F67" s="119">
        <f>D67*E67</f>
        <v>0</v>
      </c>
    </row>
    <row r="68" spans="1:6" ht="16.2">
      <c r="A68" s="56" t="s">
        <v>466</v>
      </c>
      <c r="B68" s="50" t="s">
        <v>261</v>
      </c>
      <c r="C68" s="97" t="s">
        <v>249</v>
      </c>
      <c r="D68" s="97">
        <v>4.55</v>
      </c>
      <c r="E68" s="118"/>
      <c r="F68" s="119">
        <f>D68*E68</f>
        <v>0</v>
      </c>
    </row>
    <row r="69" spans="1:6" ht="16.2">
      <c r="A69" s="56" t="s">
        <v>467</v>
      </c>
      <c r="B69" s="50" t="s">
        <v>262</v>
      </c>
      <c r="C69" s="97" t="s">
        <v>249</v>
      </c>
      <c r="D69" s="97">
        <v>3.39</v>
      </c>
      <c r="E69" s="118"/>
      <c r="F69" s="119">
        <f>D69*E69</f>
        <v>0</v>
      </c>
    </row>
    <row r="70" spans="1:6">
      <c r="A70" s="35" t="s">
        <v>178</v>
      </c>
      <c r="B70" s="54" t="s">
        <v>110</v>
      </c>
      <c r="C70" s="97"/>
      <c r="D70" s="97"/>
      <c r="E70" s="118"/>
      <c r="F70" s="119"/>
    </row>
    <row r="71" spans="1:6">
      <c r="A71" s="56" t="s">
        <v>468</v>
      </c>
      <c r="B71" s="50" t="s">
        <v>263</v>
      </c>
      <c r="C71" s="97" t="s">
        <v>264</v>
      </c>
      <c r="D71" s="97">
        <v>2186</v>
      </c>
      <c r="E71" s="118"/>
      <c r="F71" s="119">
        <f>D71*E71</f>
        <v>0</v>
      </c>
    </row>
    <row r="72" spans="1:6" ht="28.8">
      <c r="A72" s="56" t="s">
        <v>469</v>
      </c>
      <c r="B72" s="50" t="s">
        <v>265</v>
      </c>
      <c r="C72" s="97" t="s">
        <v>196</v>
      </c>
      <c r="D72" s="97">
        <v>0.4</v>
      </c>
      <c r="E72" s="118"/>
      <c r="F72" s="119">
        <f>D72*E72</f>
        <v>0</v>
      </c>
    </row>
    <row r="73" spans="1:6">
      <c r="A73" s="56" t="s">
        <v>470</v>
      </c>
      <c r="B73" s="50" t="s">
        <v>266</v>
      </c>
      <c r="C73" s="97" t="s">
        <v>264</v>
      </c>
      <c r="D73" s="97">
        <v>5</v>
      </c>
      <c r="E73" s="118"/>
      <c r="F73" s="119">
        <f>D73*E73</f>
        <v>0</v>
      </c>
    </row>
    <row r="74" spans="1:6">
      <c r="A74" s="35" t="s">
        <v>471</v>
      </c>
      <c r="B74" s="54" t="s">
        <v>113</v>
      </c>
      <c r="C74" s="97"/>
      <c r="D74" s="97"/>
      <c r="E74" s="118"/>
      <c r="F74" s="119"/>
    </row>
    <row r="75" spans="1:6" ht="16.2">
      <c r="A75" s="56" t="s">
        <v>472</v>
      </c>
      <c r="B75" s="50" t="s">
        <v>267</v>
      </c>
      <c r="C75" s="97" t="s">
        <v>196</v>
      </c>
      <c r="D75" s="97">
        <v>13.44</v>
      </c>
      <c r="E75" s="120"/>
      <c r="F75" s="119">
        <f>D75*E75</f>
        <v>0</v>
      </c>
    </row>
    <row r="76" spans="1:6" ht="16.2">
      <c r="A76" s="56" t="s">
        <v>473</v>
      </c>
      <c r="B76" s="50" t="s">
        <v>268</v>
      </c>
      <c r="C76" s="97" t="s">
        <v>196</v>
      </c>
      <c r="D76" s="97">
        <v>78.84</v>
      </c>
      <c r="E76" s="120"/>
      <c r="F76" s="119">
        <f>D76*E76</f>
        <v>0</v>
      </c>
    </row>
    <row r="77" spans="1:6" ht="16.2">
      <c r="A77" s="56" t="s">
        <v>474</v>
      </c>
      <c r="B77" s="50" t="s">
        <v>269</v>
      </c>
      <c r="C77" s="97" t="s">
        <v>196</v>
      </c>
      <c r="D77" s="97">
        <v>109.5</v>
      </c>
      <c r="E77" s="120"/>
      <c r="F77" s="119">
        <f>D77*E77</f>
        <v>0</v>
      </c>
    </row>
    <row r="78" spans="1:6" ht="16.2">
      <c r="A78" s="56" t="s">
        <v>475</v>
      </c>
      <c r="B78" s="50" t="s">
        <v>270</v>
      </c>
      <c r="C78" s="97" t="s">
        <v>196</v>
      </c>
      <c r="D78" s="97">
        <v>64.75</v>
      </c>
      <c r="E78" s="120"/>
      <c r="F78" s="119">
        <f>D78*E78</f>
        <v>0</v>
      </c>
    </row>
    <row r="79" spans="1:6">
      <c r="A79" s="35" t="s">
        <v>476</v>
      </c>
      <c r="B79" s="54" t="s">
        <v>117</v>
      </c>
      <c r="C79" s="51"/>
      <c r="D79" s="51"/>
      <c r="E79" s="57"/>
      <c r="F79" s="53"/>
    </row>
    <row r="80" spans="1:6" ht="21.6" customHeight="1">
      <c r="A80" s="56" t="s">
        <v>477</v>
      </c>
      <c r="B80" s="54" t="s">
        <v>118</v>
      </c>
      <c r="C80" s="51"/>
      <c r="D80" s="51"/>
      <c r="E80" s="57"/>
      <c r="F80" s="53"/>
    </row>
    <row r="81" spans="1:6" ht="16.2">
      <c r="A81" s="56" t="s">
        <v>478</v>
      </c>
      <c r="B81" s="50" t="s">
        <v>271</v>
      </c>
      <c r="C81" s="51" t="s">
        <v>196</v>
      </c>
      <c r="D81" s="51">
        <v>22.75</v>
      </c>
      <c r="E81" s="115"/>
      <c r="F81" s="116">
        <f t="shared" ref="F81:F89" si="5">D81*E81</f>
        <v>0</v>
      </c>
    </row>
    <row r="82" spans="1:6" ht="16.2">
      <c r="A82" s="56" t="s">
        <v>479</v>
      </c>
      <c r="B82" s="50" t="s">
        <v>272</v>
      </c>
      <c r="C82" s="51" t="s">
        <v>196</v>
      </c>
      <c r="D82" s="51">
        <v>18.600000000000001</v>
      </c>
      <c r="E82" s="115"/>
      <c r="F82" s="116">
        <f t="shared" si="5"/>
        <v>0</v>
      </c>
    </row>
    <row r="83" spans="1:6" ht="16.2">
      <c r="A83" s="56" t="s">
        <v>479</v>
      </c>
      <c r="B83" s="50" t="s">
        <v>273</v>
      </c>
      <c r="C83" s="51" t="s">
        <v>196</v>
      </c>
      <c r="D83" s="51">
        <v>33.880000000000003</v>
      </c>
      <c r="E83" s="115"/>
      <c r="F83" s="116">
        <f t="shared" si="5"/>
        <v>0</v>
      </c>
    </row>
    <row r="84" spans="1:6" ht="16.2">
      <c r="A84" s="56" t="s">
        <v>480</v>
      </c>
      <c r="B84" s="50" t="s">
        <v>274</v>
      </c>
      <c r="C84" s="51" t="s">
        <v>196</v>
      </c>
      <c r="D84" s="51">
        <v>50</v>
      </c>
      <c r="E84" s="115"/>
      <c r="F84" s="116">
        <f t="shared" si="5"/>
        <v>0</v>
      </c>
    </row>
    <row r="85" spans="1:6" ht="16.2">
      <c r="A85" s="56" t="s">
        <v>481</v>
      </c>
      <c r="B85" s="50" t="s">
        <v>275</v>
      </c>
      <c r="C85" s="51" t="s">
        <v>196</v>
      </c>
      <c r="D85" s="51">
        <v>22.75</v>
      </c>
      <c r="E85" s="115"/>
      <c r="F85" s="116">
        <f t="shared" si="5"/>
        <v>0</v>
      </c>
    </row>
    <row r="86" spans="1:6" ht="16.2">
      <c r="A86" s="56" t="s">
        <v>482</v>
      </c>
      <c r="B86" s="50" t="s">
        <v>276</v>
      </c>
      <c r="C86" s="51" t="s">
        <v>196</v>
      </c>
      <c r="D86" s="51">
        <v>18.600000000000001</v>
      </c>
      <c r="E86" s="115"/>
      <c r="F86" s="116">
        <f t="shared" si="5"/>
        <v>0</v>
      </c>
    </row>
    <row r="87" spans="1:6" ht="16.2">
      <c r="A87" s="56" t="s">
        <v>483</v>
      </c>
      <c r="B87" s="50" t="s">
        <v>277</v>
      </c>
      <c r="C87" s="51" t="s">
        <v>196</v>
      </c>
      <c r="D87" s="51">
        <v>104.46</v>
      </c>
      <c r="E87" s="115"/>
      <c r="F87" s="116">
        <f t="shared" si="5"/>
        <v>0</v>
      </c>
    </row>
    <row r="88" spans="1:6" ht="16.2">
      <c r="A88" s="56" t="s">
        <v>484</v>
      </c>
      <c r="B88" s="50" t="s">
        <v>278</v>
      </c>
      <c r="C88" s="51" t="s">
        <v>196</v>
      </c>
      <c r="D88" s="51">
        <v>93.6</v>
      </c>
      <c r="E88" s="115"/>
      <c r="F88" s="116">
        <f t="shared" si="5"/>
        <v>0</v>
      </c>
    </row>
    <row r="89" spans="1:6">
      <c r="A89" s="56" t="s">
        <v>485</v>
      </c>
      <c r="B89" s="50" t="s">
        <v>279</v>
      </c>
      <c r="C89" s="51" t="s">
        <v>9</v>
      </c>
      <c r="D89" s="51">
        <v>22</v>
      </c>
      <c r="E89" s="115"/>
      <c r="F89" s="116">
        <f t="shared" si="5"/>
        <v>0</v>
      </c>
    </row>
    <row r="90" spans="1:6">
      <c r="A90" s="35" t="s">
        <v>486</v>
      </c>
      <c r="B90" s="54" t="s">
        <v>280</v>
      </c>
      <c r="C90" s="51"/>
      <c r="D90" s="51"/>
      <c r="E90" s="104"/>
      <c r="F90" s="117"/>
    </row>
    <row r="91" spans="1:6" ht="28.8">
      <c r="A91" s="114" t="s">
        <v>487</v>
      </c>
      <c r="B91" s="54" t="s">
        <v>281</v>
      </c>
      <c r="C91" s="51"/>
      <c r="D91" s="51"/>
      <c r="E91" s="104"/>
      <c r="F91" s="117"/>
    </row>
    <row r="92" spans="1:6" ht="58.95" customHeight="1">
      <c r="A92" s="114" t="s">
        <v>488</v>
      </c>
      <c r="B92" s="50" t="s">
        <v>389</v>
      </c>
      <c r="C92" s="58" t="s">
        <v>5</v>
      </c>
      <c r="D92" s="59">
        <v>1</v>
      </c>
      <c r="E92" s="104"/>
      <c r="F92" s="117">
        <f>D92*E92</f>
        <v>0</v>
      </c>
    </row>
    <row r="93" spans="1:6">
      <c r="A93" s="114" t="s">
        <v>489</v>
      </c>
      <c r="B93" s="50" t="s">
        <v>282</v>
      </c>
      <c r="C93" s="58" t="s">
        <v>283</v>
      </c>
      <c r="D93" s="59">
        <v>16</v>
      </c>
      <c r="E93" s="104"/>
      <c r="F93" s="117">
        <f>D93*E93</f>
        <v>0</v>
      </c>
    </row>
    <row r="94" spans="1:6" ht="28.8">
      <c r="A94" s="114" t="s">
        <v>490</v>
      </c>
      <c r="B94" s="50" t="s">
        <v>284</v>
      </c>
      <c r="C94" s="58" t="s">
        <v>5</v>
      </c>
      <c r="D94" s="59">
        <v>1</v>
      </c>
      <c r="E94" s="104"/>
      <c r="F94" s="117">
        <f>D94*E94</f>
        <v>0</v>
      </c>
    </row>
    <row r="95" spans="1:6">
      <c r="A95" s="114" t="s">
        <v>491</v>
      </c>
      <c r="B95" s="50" t="s">
        <v>285</v>
      </c>
      <c r="C95" s="58" t="s">
        <v>9</v>
      </c>
      <c r="D95" s="59">
        <v>17</v>
      </c>
      <c r="E95" s="104"/>
      <c r="F95" s="117">
        <f>D95*E95</f>
        <v>0</v>
      </c>
    </row>
    <row r="96" spans="1:6" ht="28.8">
      <c r="A96" s="114" t="s">
        <v>492</v>
      </c>
      <c r="B96" s="60" t="s">
        <v>286</v>
      </c>
      <c r="C96" s="61" t="s">
        <v>287</v>
      </c>
      <c r="D96" s="59">
        <v>1</v>
      </c>
      <c r="E96" s="104"/>
      <c r="F96" s="104">
        <f t="shared" ref="F96:F97" si="6">D96*E96</f>
        <v>0</v>
      </c>
    </row>
    <row r="97" spans="1:6" ht="28.8">
      <c r="A97" s="114" t="s">
        <v>493</v>
      </c>
      <c r="B97" s="60" t="s">
        <v>288</v>
      </c>
      <c r="C97" s="61" t="s">
        <v>206</v>
      </c>
      <c r="D97" s="59">
        <v>10</v>
      </c>
      <c r="E97" s="104"/>
      <c r="F97" s="104">
        <f t="shared" si="6"/>
        <v>0</v>
      </c>
    </row>
    <row r="98" spans="1:6">
      <c r="A98" s="157"/>
      <c r="B98" s="245" t="s">
        <v>815</v>
      </c>
      <c r="C98" s="246"/>
      <c r="D98" s="246"/>
      <c r="E98" s="247"/>
      <c r="F98" s="153">
        <f>SUM(F47:F97)</f>
        <v>0</v>
      </c>
    </row>
    <row r="99" spans="1:6">
      <c r="A99" s="98" t="s">
        <v>66</v>
      </c>
      <c r="B99" s="249" t="s">
        <v>501</v>
      </c>
      <c r="C99" s="249"/>
      <c r="D99" s="249"/>
      <c r="E99" s="249"/>
      <c r="F99" s="249"/>
    </row>
    <row r="100" spans="1:6">
      <c r="A100" s="100" t="s">
        <v>32</v>
      </c>
      <c r="B100" s="99" t="s">
        <v>289</v>
      </c>
      <c r="C100" s="41"/>
      <c r="D100" s="41"/>
      <c r="E100" s="41"/>
      <c r="F100" s="42"/>
    </row>
    <row r="101" spans="1:6">
      <c r="A101" s="121" t="s">
        <v>414</v>
      </c>
      <c r="B101" s="63" t="s">
        <v>290</v>
      </c>
      <c r="C101" s="51"/>
      <c r="D101" s="51"/>
      <c r="E101" s="57"/>
      <c r="F101" s="53"/>
    </row>
    <row r="102" spans="1:6" ht="16.2">
      <c r="A102" s="121" t="s">
        <v>415</v>
      </c>
      <c r="B102" s="50" t="s">
        <v>291</v>
      </c>
      <c r="C102" s="51" t="s">
        <v>292</v>
      </c>
      <c r="D102" s="97">
        <v>6.7</v>
      </c>
      <c r="E102" s="118"/>
      <c r="F102" s="119">
        <f>D102*E102</f>
        <v>0</v>
      </c>
    </row>
    <row r="103" spans="1:6" ht="16.2">
      <c r="A103" s="121" t="s">
        <v>416</v>
      </c>
      <c r="B103" s="50" t="s">
        <v>293</v>
      </c>
      <c r="C103" s="51" t="s">
        <v>294</v>
      </c>
      <c r="D103" s="97">
        <v>5.4</v>
      </c>
      <c r="E103" s="118"/>
      <c r="F103" s="119">
        <f t="shared" ref="F103:F125" si="7">D103*E103</f>
        <v>0</v>
      </c>
    </row>
    <row r="104" spans="1:6" ht="28.8">
      <c r="A104" s="121" t="s">
        <v>417</v>
      </c>
      <c r="B104" s="50" t="s">
        <v>295</v>
      </c>
      <c r="C104" s="51" t="s">
        <v>294</v>
      </c>
      <c r="D104" s="97">
        <v>0.33600000000000002</v>
      </c>
      <c r="E104" s="118"/>
      <c r="F104" s="119">
        <f t="shared" si="7"/>
        <v>0</v>
      </c>
    </row>
    <row r="105" spans="1:6">
      <c r="A105" s="121" t="s">
        <v>418</v>
      </c>
      <c r="B105" s="50" t="s">
        <v>296</v>
      </c>
      <c r="C105" s="51" t="s">
        <v>297</v>
      </c>
      <c r="D105" s="97">
        <v>6.72</v>
      </c>
      <c r="E105" s="118"/>
      <c r="F105" s="119">
        <f t="shared" si="7"/>
        <v>0</v>
      </c>
    </row>
    <row r="106" spans="1:6" ht="16.2">
      <c r="A106" s="121" t="s">
        <v>444</v>
      </c>
      <c r="B106" s="50" t="s">
        <v>298</v>
      </c>
      <c r="C106" s="51" t="s">
        <v>294</v>
      </c>
      <c r="D106" s="97">
        <v>1.008</v>
      </c>
      <c r="E106" s="118"/>
      <c r="F106" s="119">
        <f t="shared" si="7"/>
        <v>0</v>
      </c>
    </row>
    <row r="107" spans="1:6" ht="16.2">
      <c r="A107" s="121" t="s">
        <v>445</v>
      </c>
      <c r="B107" s="50" t="s">
        <v>299</v>
      </c>
      <c r="C107" s="51" t="s">
        <v>294</v>
      </c>
      <c r="D107" s="97">
        <v>1.1519999999999999</v>
      </c>
      <c r="E107" s="118"/>
      <c r="F107" s="119">
        <f t="shared" si="7"/>
        <v>0</v>
      </c>
    </row>
    <row r="108" spans="1:6" ht="16.2">
      <c r="A108" s="121" t="s">
        <v>446</v>
      </c>
      <c r="B108" s="50" t="s">
        <v>300</v>
      </c>
      <c r="C108" s="51" t="s">
        <v>292</v>
      </c>
      <c r="D108" s="97">
        <v>0.96</v>
      </c>
      <c r="E108" s="118"/>
      <c r="F108" s="119">
        <f t="shared" si="7"/>
        <v>0</v>
      </c>
    </row>
    <row r="109" spans="1:6" ht="16.2">
      <c r="A109" s="121" t="s">
        <v>494</v>
      </c>
      <c r="B109" s="50" t="s">
        <v>301</v>
      </c>
      <c r="C109" s="51" t="s">
        <v>294</v>
      </c>
      <c r="D109" s="97">
        <v>6.4000000000000001E-2</v>
      </c>
      <c r="E109" s="118"/>
      <c r="F109" s="119">
        <f t="shared" si="7"/>
        <v>0</v>
      </c>
    </row>
    <row r="110" spans="1:6" ht="24" customHeight="1">
      <c r="A110" s="121" t="s">
        <v>495</v>
      </c>
      <c r="B110" s="50" t="s">
        <v>302</v>
      </c>
      <c r="C110" s="51" t="s">
        <v>292</v>
      </c>
      <c r="D110" s="97">
        <v>6.2</v>
      </c>
      <c r="E110" s="118"/>
      <c r="F110" s="119">
        <f t="shared" si="7"/>
        <v>0</v>
      </c>
    </row>
    <row r="111" spans="1:6" ht="16.2">
      <c r="A111" s="121" t="s">
        <v>496</v>
      </c>
      <c r="B111" s="50" t="s">
        <v>303</v>
      </c>
      <c r="C111" s="51" t="s">
        <v>292</v>
      </c>
      <c r="D111" s="97">
        <v>6.2</v>
      </c>
      <c r="E111" s="118"/>
      <c r="F111" s="119">
        <f t="shared" si="7"/>
        <v>0</v>
      </c>
    </row>
    <row r="112" spans="1:6" ht="16.2">
      <c r="A112" s="121" t="s">
        <v>497</v>
      </c>
      <c r="B112" s="50" t="s">
        <v>304</v>
      </c>
      <c r="C112" s="51" t="s">
        <v>294</v>
      </c>
      <c r="D112" s="97">
        <v>6.72</v>
      </c>
      <c r="E112" s="118"/>
      <c r="F112" s="119">
        <f t="shared" si="7"/>
        <v>0</v>
      </c>
    </row>
    <row r="113" spans="1:6">
      <c r="A113" s="121" t="s">
        <v>498</v>
      </c>
      <c r="B113" s="50" t="s">
        <v>305</v>
      </c>
      <c r="C113" s="51" t="s">
        <v>123</v>
      </c>
      <c r="D113" s="97">
        <v>4</v>
      </c>
      <c r="E113" s="118"/>
      <c r="F113" s="119">
        <f t="shared" si="7"/>
        <v>0</v>
      </c>
    </row>
    <row r="114" spans="1:6" ht="28.8">
      <c r="A114" s="121" t="s">
        <v>499</v>
      </c>
      <c r="B114" s="50" t="s">
        <v>306</v>
      </c>
      <c r="C114" s="51" t="s">
        <v>294</v>
      </c>
      <c r="D114" s="97">
        <v>1.5</v>
      </c>
      <c r="E114" s="118"/>
      <c r="F114" s="119">
        <f t="shared" si="7"/>
        <v>0</v>
      </c>
    </row>
    <row r="115" spans="1:6">
      <c r="A115" s="62" t="s">
        <v>33</v>
      </c>
      <c r="B115" s="101" t="s">
        <v>307</v>
      </c>
      <c r="C115" s="51"/>
      <c r="D115" s="97"/>
      <c r="E115" s="118"/>
      <c r="F115" s="119"/>
    </row>
    <row r="116" spans="1:6">
      <c r="A116" s="114" t="s">
        <v>500</v>
      </c>
      <c r="B116" s="50" t="s">
        <v>308</v>
      </c>
      <c r="C116" s="51" t="s">
        <v>123</v>
      </c>
      <c r="D116" s="97">
        <v>1</v>
      </c>
      <c r="E116" s="118"/>
      <c r="F116" s="119">
        <f t="shared" si="7"/>
        <v>0</v>
      </c>
    </row>
    <row r="117" spans="1:6" ht="16.2">
      <c r="A117" s="114" t="s">
        <v>565</v>
      </c>
      <c r="B117" s="50" t="s">
        <v>309</v>
      </c>
      <c r="C117" s="51" t="s">
        <v>123</v>
      </c>
      <c r="D117" s="97">
        <v>2</v>
      </c>
      <c r="E117" s="118"/>
      <c r="F117" s="119">
        <f t="shared" si="7"/>
        <v>0</v>
      </c>
    </row>
    <row r="118" spans="1:6">
      <c r="A118" s="114" t="s">
        <v>566</v>
      </c>
      <c r="B118" s="50" t="s">
        <v>310</v>
      </c>
      <c r="C118" s="51" t="s">
        <v>123</v>
      </c>
      <c r="D118" s="97">
        <v>2</v>
      </c>
      <c r="E118" s="118"/>
      <c r="F118" s="119">
        <f t="shared" si="7"/>
        <v>0</v>
      </c>
    </row>
    <row r="119" spans="1:6">
      <c r="A119" s="114" t="s">
        <v>567</v>
      </c>
      <c r="B119" s="50" t="s">
        <v>311</v>
      </c>
      <c r="C119" s="51" t="s">
        <v>123</v>
      </c>
      <c r="D119" s="97">
        <v>1</v>
      </c>
      <c r="E119" s="118"/>
      <c r="F119" s="119">
        <f t="shared" si="7"/>
        <v>0</v>
      </c>
    </row>
    <row r="120" spans="1:6">
      <c r="A120" s="114" t="s">
        <v>568</v>
      </c>
      <c r="B120" s="50" t="s">
        <v>312</v>
      </c>
      <c r="C120" s="51" t="s">
        <v>123</v>
      </c>
      <c r="D120" s="97">
        <v>6</v>
      </c>
      <c r="E120" s="118"/>
      <c r="F120" s="119">
        <f t="shared" si="7"/>
        <v>0</v>
      </c>
    </row>
    <row r="121" spans="1:6">
      <c r="A121" s="114" t="s">
        <v>569</v>
      </c>
      <c r="B121" s="50" t="s">
        <v>313</v>
      </c>
      <c r="C121" s="51" t="s">
        <v>123</v>
      </c>
      <c r="D121" s="97">
        <v>6</v>
      </c>
      <c r="E121" s="118"/>
      <c r="F121" s="119">
        <f t="shared" si="7"/>
        <v>0</v>
      </c>
    </row>
    <row r="122" spans="1:6">
      <c r="A122" s="114" t="s">
        <v>570</v>
      </c>
      <c r="B122" s="50" t="s">
        <v>314</v>
      </c>
      <c r="C122" s="51" t="s">
        <v>123</v>
      </c>
      <c r="D122" s="97">
        <v>6</v>
      </c>
      <c r="E122" s="118"/>
      <c r="F122" s="119">
        <f t="shared" si="7"/>
        <v>0</v>
      </c>
    </row>
    <row r="123" spans="1:6">
      <c r="A123" s="114" t="s">
        <v>571</v>
      </c>
      <c r="B123" s="50" t="s">
        <v>315</v>
      </c>
      <c r="C123" s="51" t="s">
        <v>206</v>
      </c>
      <c r="D123" s="97">
        <v>6</v>
      </c>
      <c r="E123" s="118"/>
      <c r="F123" s="119">
        <f t="shared" si="7"/>
        <v>0</v>
      </c>
    </row>
    <row r="124" spans="1:6" ht="43.2">
      <c r="A124" s="114" t="s">
        <v>572</v>
      </c>
      <c r="B124" s="50" t="s">
        <v>316</v>
      </c>
      <c r="C124" s="51" t="s">
        <v>206</v>
      </c>
      <c r="D124" s="97">
        <v>1</v>
      </c>
      <c r="E124" s="118"/>
      <c r="F124" s="119">
        <f t="shared" si="7"/>
        <v>0</v>
      </c>
    </row>
    <row r="125" spans="1:6" ht="28.8">
      <c r="A125" s="114" t="s">
        <v>573</v>
      </c>
      <c r="B125" s="50" t="s">
        <v>317</v>
      </c>
      <c r="C125" s="51" t="s">
        <v>226</v>
      </c>
      <c r="D125" s="97">
        <v>300</v>
      </c>
      <c r="E125" s="118"/>
      <c r="F125" s="119">
        <f t="shared" si="7"/>
        <v>0</v>
      </c>
    </row>
    <row r="126" spans="1:6">
      <c r="A126" s="158"/>
      <c r="B126" s="245" t="s">
        <v>816</v>
      </c>
      <c r="C126" s="246"/>
      <c r="D126" s="246"/>
      <c r="E126" s="247"/>
      <c r="F126" s="153">
        <f>SUM(F102:F125)</f>
        <v>0</v>
      </c>
    </row>
    <row r="127" spans="1:6" ht="14.7" customHeight="1">
      <c r="A127" s="96" t="s">
        <v>65</v>
      </c>
      <c r="B127" s="249" t="s">
        <v>502</v>
      </c>
      <c r="C127" s="249"/>
      <c r="D127" s="249"/>
      <c r="E127" s="249"/>
      <c r="F127" s="249"/>
    </row>
    <row r="128" spans="1:6">
      <c r="A128" s="64" t="s">
        <v>36</v>
      </c>
      <c r="B128" s="65" t="s">
        <v>318</v>
      </c>
      <c r="C128" s="49"/>
      <c r="D128" s="49"/>
      <c r="E128" s="66"/>
      <c r="F128" s="66"/>
    </row>
    <row r="129" spans="1:6">
      <c r="A129" s="67" t="s">
        <v>434</v>
      </c>
      <c r="B129" s="68" t="s">
        <v>91</v>
      </c>
      <c r="C129" s="29"/>
      <c r="D129" s="69"/>
      <c r="E129" s="70"/>
      <c r="F129" s="70"/>
    </row>
    <row r="130" spans="1:6" ht="28.8">
      <c r="A130" s="71" t="s">
        <v>575</v>
      </c>
      <c r="B130" s="72" t="s">
        <v>92</v>
      </c>
      <c r="C130" s="29"/>
      <c r="D130" s="69"/>
      <c r="E130" s="70"/>
      <c r="F130" s="70"/>
    </row>
    <row r="131" spans="1:6" ht="28.8">
      <c r="A131" s="71" t="s">
        <v>574</v>
      </c>
      <c r="B131" s="23" t="s">
        <v>319</v>
      </c>
      <c r="C131" s="75" t="s">
        <v>196</v>
      </c>
      <c r="D131" s="136">
        <v>44</v>
      </c>
      <c r="E131" s="130"/>
      <c r="F131" s="130">
        <f t="shared" ref="F131:F136" si="8">D131*E131</f>
        <v>0</v>
      </c>
    </row>
    <row r="132" spans="1:6" ht="16.2">
      <c r="A132" s="71" t="s">
        <v>576</v>
      </c>
      <c r="B132" s="23" t="s">
        <v>320</v>
      </c>
      <c r="C132" s="75" t="s">
        <v>196</v>
      </c>
      <c r="D132" s="136">
        <v>44</v>
      </c>
      <c r="E132" s="130"/>
      <c r="F132" s="130">
        <f t="shared" si="8"/>
        <v>0</v>
      </c>
    </row>
    <row r="133" spans="1:6" ht="28.8">
      <c r="A133" s="71" t="s">
        <v>577</v>
      </c>
      <c r="B133" s="23" t="s">
        <v>321</v>
      </c>
      <c r="C133" s="75" t="s">
        <v>197</v>
      </c>
      <c r="D133" s="136">
        <v>42</v>
      </c>
      <c r="E133" s="130"/>
      <c r="F133" s="130">
        <f t="shared" si="8"/>
        <v>0</v>
      </c>
    </row>
    <row r="134" spans="1:6" ht="16.2">
      <c r="A134" s="71" t="s">
        <v>578</v>
      </c>
      <c r="B134" s="23" t="s">
        <v>248</v>
      </c>
      <c r="C134" s="75" t="s">
        <v>197</v>
      </c>
      <c r="D134" s="136">
        <v>5</v>
      </c>
      <c r="E134" s="130"/>
      <c r="F134" s="130">
        <f t="shared" si="8"/>
        <v>0</v>
      </c>
    </row>
    <row r="135" spans="1:6" ht="16.2">
      <c r="A135" s="71" t="s">
        <v>579</v>
      </c>
      <c r="B135" s="23" t="s">
        <v>96</v>
      </c>
      <c r="C135" s="75" t="s">
        <v>197</v>
      </c>
      <c r="D135" s="136">
        <v>15</v>
      </c>
      <c r="E135" s="130"/>
      <c r="F135" s="130">
        <f t="shared" si="8"/>
        <v>0</v>
      </c>
    </row>
    <row r="136" spans="1:6" ht="16.2">
      <c r="A136" s="71" t="s">
        <v>580</v>
      </c>
      <c r="B136" s="23" t="s">
        <v>97</v>
      </c>
      <c r="C136" s="75" t="s">
        <v>197</v>
      </c>
      <c r="D136" s="136">
        <f>D132*0.3+D133-D135</f>
        <v>40.200000000000003</v>
      </c>
      <c r="E136" s="130"/>
      <c r="F136" s="130">
        <f t="shared" si="8"/>
        <v>0</v>
      </c>
    </row>
    <row r="137" spans="1:6">
      <c r="A137" s="71"/>
      <c r="B137" s="23"/>
      <c r="C137" s="29"/>
      <c r="D137" s="135"/>
      <c r="E137" s="70"/>
      <c r="F137" s="82">
        <f>SUM(F131:F136)</f>
        <v>0</v>
      </c>
    </row>
    <row r="138" spans="1:6">
      <c r="A138" s="64" t="s">
        <v>435</v>
      </c>
      <c r="B138" s="68" t="s">
        <v>98</v>
      </c>
      <c r="C138" s="29"/>
      <c r="D138" s="135"/>
      <c r="E138" s="70"/>
      <c r="F138" s="70"/>
    </row>
    <row r="139" spans="1:6" ht="28.8">
      <c r="A139" s="67" t="s">
        <v>581</v>
      </c>
      <c r="B139" s="23" t="s">
        <v>322</v>
      </c>
      <c r="C139" s="75" t="s">
        <v>197</v>
      </c>
      <c r="D139" s="136">
        <v>10</v>
      </c>
      <c r="E139" s="130"/>
      <c r="F139" s="130">
        <f>D139*E139</f>
        <v>0</v>
      </c>
    </row>
    <row r="140" spans="1:6">
      <c r="A140" s="71"/>
      <c r="B140" s="23"/>
      <c r="C140" s="75"/>
      <c r="D140" s="136"/>
      <c r="E140" s="130"/>
      <c r="F140" s="168">
        <f>SUM(F139)</f>
        <v>0</v>
      </c>
    </row>
    <row r="141" spans="1:6">
      <c r="A141" s="64" t="s">
        <v>436</v>
      </c>
      <c r="B141" s="68" t="s">
        <v>323</v>
      </c>
      <c r="C141" s="75"/>
      <c r="D141" s="136"/>
      <c r="E141" s="130"/>
      <c r="F141" s="130"/>
    </row>
    <row r="142" spans="1:6" ht="16.2">
      <c r="A142" s="102" t="s">
        <v>582</v>
      </c>
      <c r="B142" s="23" t="s">
        <v>103</v>
      </c>
      <c r="C142" s="75" t="s">
        <v>196</v>
      </c>
      <c r="D142" s="136">
        <v>17</v>
      </c>
      <c r="E142" s="130"/>
      <c r="F142" s="130">
        <f>D142*E142</f>
        <v>0</v>
      </c>
    </row>
    <row r="143" spans="1:6" ht="16.2">
      <c r="A143" s="102" t="s">
        <v>583</v>
      </c>
      <c r="B143" s="23" t="s">
        <v>104</v>
      </c>
      <c r="C143" s="75" t="s">
        <v>196</v>
      </c>
      <c r="D143" s="136">
        <v>36</v>
      </c>
      <c r="E143" s="130"/>
      <c r="F143" s="130">
        <f>D143*E143</f>
        <v>0</v>
      </c>
    </row>
    <row r="144" spans="1:6" ht="16.2">
      <c r="A144" s="102" t="s">
        <v>584</v>
      </c>
      <c r="B144" s="23" t="s">
        <v>100</v>
      </c>
      <c r="C144" s="75" t="s">
        <v>196</v>
      </c>
      <c r="D144" s="136">
        <v>36</v>
      </c>
      <c r="E144" s="130"/>
      <c r="F144" s="130">
        <f>D144*E144</f>
        <v>0</v>
      </c>
    </row>
    <row r="145" spans="1:6">
      <c r="A145" s="71"/>
      <c r="B145" s="23"/>
      <c r="C145" s="29"/>
      <c r="D145" s="135"/>
      <c r="E145" s="70"/>
      <c r="F145" s="82">
        <f>SUM(F142:F144)</f>
        <v>0</v>
      </c>
    </row>
    <row r="146" spans="1:6">
      <c r="A146" s="64" t="s">
        <v>437</v>
      </c>
      <c r="B146" s="68" t="s">
        <v>101</v>
      </c>
      <c r="C146" s="29"/>
      <c r="D146" s="135"/>
      <c r="E146" s="70"/>
      <c r="F146" s="70"/>
    </row>
    <row r="147" spans="1:6">
      <c r="A147" s="102" t="s">
        <v>585</v>
      </c>
      <c r="B147" s="68" t="s">
        <v>324</v>
      </c>
      <c r="C147" s="29"/>
      <c r="D147" s="135"/>
      <c r="E147" s="70"/>
      <c r="F147" s="70"/>
    </row>
    <row r="148" spans="1:6" ht="16.2">
      <c r="A148" s="102" t="s">
        <v>586</v>
      </c>
      <c r="B148" s="23" t="s">
        <v>106</v>
      </c>
      <c r="C148" s="75" t="s">
        <v>197</v>
      </c>
      <c r="D148" s="136">
        <v>4.5</v>
      </c>
      <c r="E148" s="130"/>
      <c r="F148" s="130">
        <f>D148*E148</f>
        <v>0</v>
      </c>
    </row>
    <row r="149" spans="1:6" ht="16.2">
      <c r="A149" s="102" t="s">
        <v>587</v>
      </c>
      <c r="B149" s="74" t="s">
        <v>325</v>
      </c>
      <c r="C149" s="73" t="s">
        <v>196</v>
      </c>
      <c r="D149" s="171">
        <v>26</v>
      </c>
      <c r="E149" s="172"/>
      <c r="F149" s="172">
        <f>D149*E149</f>
        <v>0</v>
      </c>
    </row>
    <row r="150" spans="1:6">
      <c r="A150" s="75"/>
      <c r="B150" s="23"/>
      <c r="C150" s="29"/>
      <c r="D150" s="135"/>
      <c r="E150" s="70"/>
      <c r="F150" s="82">
        <f>SUM(F148:F149)</f>
        <v>0</v>
      </c>
    </row>
    <row r="151" spans="1:6">
      <c r="A151" s="64" t="s">
        <v>438</v>
      </c>
      <c r="B151" s="68" t="s">
        <v>326</v>
      </c>
      <c r="C151" s="29"/>
      <c r="D151" s="135"/>
      <c r="E151" s="70"/>
      <c r="F151" s="70"/>
    </row>
    <row r="152" spans="1:6" ht="28.8">
      <c r="A152" s="102" t="s">
        <v>588</v>
      </c>
      <c r="B152" s="23" t="s">
        <v>327</v>
      </c>
      <c r="C152" s="75" t="s">
        <v>196</v>
      </c>
      <c r="D152" s="136">
        <v>5</v>
      </c>
      <c r="E152" s="130"/>
      <c r="F152" s="130">
        <f>D152*E152</f>
        <v>0</v>
      </c>
    </row>
    <row r="153" spans="1:6">
      <c r="A153" s="75"/>
      <c r="B153" s="23"/>
      <c r="C153" s="75"/>
      <c r="D153" s="136"/>
      <c r="E153" s="130"/>
      <c r="F153" s="168">
        <f>SUM(F152)</f>
        <v>0</v>
      </c>
    </row>
    <row r="154" spans="1:6">
      <c r="A154" s="64" t="s">
        <v>439</v>
      </c>
      <c r="B154" s="68" t="s">
        <v>328</v>
      </c>
      <c r="C154" s="29"/>
      <c r="D154" s="135"/>
      <c r="E154" s="70"/>
      <c r="F154" s="70"/>
    </row>
    <row r="155" spans="1:6" ht="16.2">
      <c r="A155" s="102" t="s">
        <v>589</v>
      </c>
      <c r="B155" s="23" t="s">
        <v>329</v>
      </c>
      <c r="C155" s="75" t="s">
        <v>196</v>
      </c>
      <c r="D155" s="136">
        <v>5</v>
      </c>
      <c r="E155" s="130"/>
      <c r="F155" s="130">
        <f>D155*E155</f>
        <v>0</v>
      </c>
    </row>
    <row r="156" spans="1:6" ht="16.2">
      <c r="A156" s="102" t="s">
        <v>590</v>
      </c>
      <c r="B156" s="23" t="s">
        <v>330</v>
      </c>
      <c r="C156" s="75" t="s">
        <v>196</v>
      </c>
      <c r="D156" s="136">
        <v>6</v>
      </c>
      <c r="E156" s="130"/>
      <c r="F156" s="130">
        <f>D156*E156</f>
        <v>0</v>
      </c>
    </row>
    <row r="157" spans="1:6">
      <c r="A157" s="75"/>
      <c r="B157" s="23"/>
      <c r="C157" s="75"/>
      <c r="D157" s="136"/>
      <c r="E157" s="130"/>
      <c r="F157" s="168">
        <f>SUM(F155:F156)</f>
        <v>0</v>
      </c>
    </row>
    <row r="158" spans="1:6">
      <c r="A158" s="64" t="s">
        <v>440</v>
      </c>
      <c r="B158" s="68" t="s">
        <v>110</v>
      </c>
      <c r="C158" s="29"/>
      <c r="D158" s="135"/>
      <c r="E158" s="70"/>
      <c r="F158" s="70"/>
    </row>
    <row r="159" spans="1:6">
      <c r="A159" s="102" t="s">
        <v>591</v>
      </c>
      <c r="B159" s="23" t="s">
        <v>331</v>
      </c>
      <c r="C159" s="75" t="s">
        <v>85</v>
      </c>
      <c r="D159" s="136">
        <v>90</v>
      </c>
      <c r="E159" s="130"/>
      <c r="F159" s="130">
        <f>D159*E159</f>
        <v>0</v>
      </c>
    </row>
    <row r="160" spans="1:6" ht="28.8">
      <c r="A160" s="102" t="s">
        <v>592</v>
      </c>
      <c r="B160" s="23" t="s">
        <v>111</v>
      </c>
      <c r="C160" s="75" t="s">
        <v>196</v>
      </c>
      <c r="D160" s="136">
        <v>34</v>
      </c>
      <c r="E160" s="130"/>
      <c r="F160" s="130">
        <f>D160*E160</f>
        <v>0</v>
      </c>
    </row>
    <row r="161" spans="1:6" ht="28.8">
      <c r="A161" s="102" t="s">
        <v>593</v>
      </c>
      <c r="B161" s="23" t="s">
        <v>332</v>
      </c>
      <c r="C161" s="75" t="s">
        <v>196</v>
      </c>
      <c r="D161" s="136">
        <v>12</v>
      </c>
      <c r="E161" s="130"/>
      <c r="F161" s="130">
        <f>D161*E161</f>
        <v>0</v>
      </c>
    </row>
    <row r="162" spans="1:6">
      <c r="A162" s="76"/>
      <c r="B162" s="77"/>
      <c r="C162" s="76"/>
      <c r="D162" s="169"/>
      <c r="E162" s="170"/>
      <c r="F162" s="168">
        <f>SUM(F159:F161)</f>
        <v>0</v>
      </c>
    </row>
    <row r="163" spans="1:6">
      <c r="A163" s="64" t="s">
        <v>441</v>
      </c>
      <c r="B163" s="68" t="s">
        <v>113</v>
      </c>
      <c r="C163" s="29"/>
      <c r="D163" s="135"/>
      <c r="E163" s="70"/>
      <c r="F163" s="70"/>
    </row>
    <row r="164" spans="1:6">
      <c r="A164" s="102" t="s">
        <v>594</v>
      </c>
      <c r="B164" s="23" t="s">
        <v>333</v>
      </c>
      <c r="C164" s="75" t="s">
        <v>9</v>
      </c>
      <c r="D164" s="136">
        <v>10</v>
      </c>
      <c r="E164" s="130"/>
      <c r="F164" s="130">
        <f>D164*E164</f>
        <v>0</v>
      </c>
    </row>
    <row r="165" spans="1:6">
      <c r="A165" s="102" t="s">
        <v>594</v>
      </c>
      <c r="B165" s="23" t="s">
        <v>334</v>
      </c>
      <c r="C165" s="75" t="s">
        <v>9</v>
      </c>
      <c r="D165" s="136">
        <v>35</v>
      </c>
      <c r="E165" s="130"/>
      <c r="F165" s="130">
        <f>D165*E165</f>
        <v>0</v>
      </c>
    </row>
    <row r="166" spans="1:6">
      <c r="A166" s="75"/>
      <c r="B166" s="23"/>
      <c r="C166" s="29"/>
      <c r="D166" s="135"/>
      <c r="E166" s="70"/>
      <c r="F166" s="82">
        <f>SUM(F164:F165)</f>
        <v>0</v>
      </c>
    </row>
    <row r="167" spans="1:6">
      <c r="A167" s="64" t="s">
        <v>442</v>
      </c>
      <c r="B167" s="68" t="s">
        <v>335</v>
      </c>
      <c r="C167" s="29"/>
      <c r="D167" s="135"/>
      <c r="E167" s="70"/>
      <c r="F167" s="70"/>
    </row>
    <row r="168" spans="1:6" ht="16.2">
      <c r="A168" s="102" t="s">
        <v>595</v>
      </c>
      <c r="B168" s="23" t="s">
        <v>336</v>
      </c>
      <c r="C168" s="75" t="s">
        <v>196</v>
      </c>
      <c r="D168" s="136">
        <v>22</v>
      </c>
      <c r="E168" s="130"/>
      <c r="F168" s="130">
        <f>D168*E168</f>
        <v>0</v>
      </c>
    </row>
    <row r="169" spans="1:6" ht="28.8">
      <c r="A169" s="102" t="s">
        <v>596</v>
      </c>
      <c r="B169" s="23" t="s">
        <v>337</v>
      </c>
      <c r="C169" s="75" t="s">
        <v>196</v>
      </c>
      <c r="D169" s="136">
        <v>32</v>
      </c>
      <c r="E169" s="130"/>
      <c r="F169" s="130">
        <f>D169*E169</f>
        <v>0</v>
      </c>
    </row>
    <row r="170" spans="1:6">
      <c r="A170" s="102" t="s">
        <v>597</v>
      </c>
      <c r="B170" s="23" t="s">
        <v>338</v>
      </c>
      <c r="C170" s="75" t="s">
        <v>9</v>
      </c>
      <c r="D170" s="136">
        <v>29</v>
      </c>
      <c r="E170" s="130"/>
      <c r="F170" s="130">
        <f>D170*E170</f>
        <v>0</v>
      </c>
    </row>
    <row r="171" spans="1:6">
      <c r="A171" s="75"/>
      <c r="B171" s="23"/>
      <c r="C171" s="29"/>
      <c r="D171" s="135"/>
      <c r="E171" s="70"/>
      <c r="F171" s="82">
        <f>SUM(F168:F170)</f>
        <v>0</v>
      </c>
    </row>
    <row r="172" spans="1:6">
      <c r="A172" s="64" t="s">
        <v>443</v>
      </c>
      <c r="B172" s="68" t="s">
        <v>339</v>
      </c>
      <c r="C172" s="29"/>
      <c r="D172" s="135"/>
      <c r="E172" s="70"/>
      <c r="F172" s="70"/>
    </row>
    <row r="173" spans="1:6" ht="16.2">
      <c r="A173" s="102" t="s">
        <v>598</v>
      </c>
      <c r="B173" s="23" t="s">
        <v>340</v>
      </c>
      <c r="C173" s="75" t="s">
        <v>196</v>
      </c>
      <c r="D173" s="136">
        <v>12</v>
      </c>
      <c r="E173" s="130"/>
      <c r="F173" s="130">
        <f>D173*E173</f>
        <v>0</v>
      </c>
    </row>
    <row r="174" spans="1:6" ht="16.2">
      <c r="A174" s="102" t="s">
        <v>599</v>
      </c>
      <c r="B174" s="23" t="s">
        <v>341</v>
      </c>
      <c r="C174" s="75" t="s">
        <v>196</v>
      </c>
      <c r="D174" s="136">
        <v>12</v>
      </c>
      <c r="E174" s="130"/>
      <c r="F174" s="130">
        <f>D174*E174</f>
        <v>0</v>
      </c>
    </row>
    <row r="175" spans="1:6">
      <c r="A175" s="75"/>
      <c r="B175" s="23"/>
      <c r="C175" s="29"/>
      <c r="D175" s="135"/>
      <c r="E175" s="70"/>
      <c r="F175" s="82">
        <f>SUM(F173:F174)</f>
        <v>0</v>
      </c>
    </row>
    <row r="176" spans="1:6">
      <c r="A176" s="75"/>
      <c r="B176" s="239" t="s">
        <v>735</v>
      </c>
      <c r="C176" s="240"/>
      <c r="D176" s="240"/>
      <c r="E176" s="241"/>
      <c r="F176" s="82">
        <f>F137+F140+F145+F150+F153+F157+F162+F166+F171+F175</f>
        <v>0</v>
      </c>
    </row>
    <row r="177" spans="1:6">
      <c r="A177" s="79" t="s">
        <v>37</v>
      </c>
      <c r="B177" s="68" t="s">
        <v>342</v>
      </c>
      <c r="C177" s="29"/>
      <c r="D177" s="135"/>
      <c r="E177" s="70"/>
      <c r="F177" s="70"/>
    </row>
    <row r="178" spans="1:6">
      <c r="A178" s="64" t="s">
        <v>600</v>
      </c>
      <c r="B178" s="68" t="s">
        <v>335</v>
      </c>
      <c r="C178" s="29"/>
      <c r="D178" s="135"/>
      <c r="E178" s="70"/>
      <c r="F178" s="70"/>
    </row>
    <row r="179" spans="1:6" ht="16.2">
      <c r="A179" s="75" t="s">
        <v>601</v>
      </c>
      <c r="B179" s="23" t="s">
        <v>343</v>
      </c>
      <c r="C179" s="75" t="s">
        <v>196</v>
      </c>
      <c r="D179" s="136">
        <v>65</v>
      </c>
      <c r="E179" s="130"/>
      <c r="F179" s="130">
        <f>D179*E179</f>
        <v>0</v>
      </c>
    </row>
    <row r="180" spans="1:6">
      <c r="A180" s="75"/>
      <c r="B180" s="68"/>
      <c r="C180" s="29"/>
      <c r="D180" s="135"/>
      <c r="E180" s="70"/>
      <c r="F180" s="82">
        <f>SUM(F179)</f>
        <v>0</v>
      </c>
    </row>
    <row r="181" spans="1:6">
      <c r="A181" s="64" t="s">
        <v>602</v>
      </c>
      <c r="B181" s="68" t="s">
        <v>344</v>
      </c>
      <c r="C181" s="29"/>
      <c r="D181" s="135"/>
      <c r="E181" s="70"/>
      <c r="F181" s="70"/>
    </row>
    <row r="182" spans="1:6" ht="28.8">
      <c r="A182" s="75" t="s">
        <v>603</v>
      </c>
      <c r="B182" s="23" t="s">
        <v>345</v>
      </c>
      <c r="C182" s="75" t="s">
        <v>9</v>
      </c>
      <c r="D182" s="136">
        <v>19</v>
      </c>
      <c r="E182" s="130"/>
      <c r="F182" s="130">
        <f>D182*E182</f>
        <v>0</v>
      </c>
    </row>
    <row r="183" spans="1:6">
      <c r="A183" s="75"/>
      <c r="B183" s="23"/>
      <c r="C183" s="75"/>
      <c r="D183" s="136"/>
      <c r="E183" s="130"/>
      <c r="F183" s="168">
        <f>SUM(F182)</f>
        <v>0</v>
      </c>
    </row>
    <row r="184" spans="1:6">
      <c r="A184" s="64" t="s">
        <v>604</v>
      </c>
      <c r="B184" s="68" t="s">
        <v>328</v>
      </c>
      <c r="C184" s="29"/>
      <c r="D184" s="135"/>
      <c r="E184" s="70"/>
      <c r="F184" s="70"/>
    </row>
    <row r="185" spans="1:6" ht="28.8">
      <c r="A185" s="102" t="s">
        <v>605</v>
      </c>
      <c r="B185" s="23" t="s">
        <v>105</v>
      </c>
      <c r="C185" s="29"/>
      <c r="D185" s="135"/>
      <c r="E185" s="70"/>
      <c r="F185" s="70"/>
    </row>
    <row r="186" spans="1:6" ht="16.2">
      <c r="A186" s="102" t="s">
        <v>606</v>
      </c>
      <c r="B186" s="23" t="s">
        <v>346</v>
      </c>
      <c r="C186" s="75" t="s">
        <v>197</v>
      </c>
      <c r="D186" s="136">
        <v>1.5</v>
      </c>
      <c r="E186" s="130"/>
      <c r="F186" s="130">
        <f>D186*E186</f>
        <v>0</v>
      </c>
    </row>
    <row r="187" spans="1:6">
      <c r="A187" s="75"/>
      <c r="B187" s="23"/>
      <c r="C187" s="75"/>
      <c r="D187" s="136"/>
      <c r="E187" s="130"/>
      <c r="F187" s="168">
        <f>SUM(F186)</f>
        <v>0</v>
      </c>
    </row>
    <row r="188" spans="1:6">
      <c r="A188" s="64" t="s">
        <v>607</v>
      </c>
      <c r="B188" s="68" t="s">
        <v>110</v>
      </c>
      <c r="C188" s="29"/>
      <c r="D188" s="135"/>
      <c r="E188" s="70"/>
      <c r="F188" s="70"/>
    </row>
    <row r="189" spans="1:6">
      <c r="A189" s="102" t="s">
        <v>608</v>
      </c>
      <c r="B189" s="23" t="s">
        <v>347</v>
      </c>
      <c r="C189" s="75" t="s">
        <v>85</v>
      </c>
      <c r="D189" s="136">
        <v>70</v>
      </c>
      <c r="E189" s="130"/>
      <c r="F189" s="130">
        <f>D189*E189</f>
        <v>0</v>
      </c>
    </row>
    <row r="190" spans="1:6">
      <c r="A190" s="102" t="s">
        <v>609</v>
      </c>
      <c r="B190" s="23" t="s">
        <v>348</v>
      </c>
      <c r="C190" s="75" t="s">
        <v>85</v>
      </c>
      <c r="D190" s="136">
        <v>30</v>
      </c>
      <c r="E190" s="130"/>
      <c r="F190" s="130">
        <f>D190*E190</f>
        <v>0</v>
      </c>
    </row>
    <row r="191" spans="1:6">
      <c r="A191" s="75"/>
      <c r="B191" s="23"/>
      <c r="C191" s="75"/>
      <c r="D191" s="136"/>
      <c r="E191" s="130"/>
      <c r="F191" s="168">
        <f>SUM(F189:F190)</f>
        <v>0</v>
      </c>
    </row>
    <row r="192" spans="1:6">
      <c r="A192" s="64" t="s">
        <v>610</v>
      </c>
      <c r="B192" s="68" t="s">
        <v>349</v>
      </c>
      <c r="C192" s="75"/>
      <c r="D192" s="136"/>
      <c r="E192" s="130"/>
      <c r="F192" s="130"/>
    </row>
    <row r="193" spans="1:6" ht="16.2">
      <c r="A193" s="75" t="s">
        <v>611</v>
      </c>
      <c r="B193" s="23" t="s">
        <v>350</v>
      </c>
      <c r="C193" s="75" t="s">
        <v>196</v>
      </c>
      <c r="D193" s="136">
        <v>18</v>
      </c>
      <c r="E193" s="130"/>
      <c r="F193" s="130">
        <f>D193*E193</f>
        <v>0</v>
      </c>
    </row>
    <row r="194" spans="1:6">
      <c r="A194" s="75"/>
      <c r="B194" s="23"/>
      <c r="C194" s="29"/>
      <c r="D194" s="135"/>
      <c r="E194" s="70"/>
      <c r="F194" s="82">
        <f>SUM(F193)</f>
        <v>0</v>
      </c>
    </row>
    <row r="195" spans="1:6">
      <c r="A195" s="64" t="s">
        <v>612</v>
      </c>
      <c r="B195" s="80" t="s">
        <v>351</v>
      </c>
      <c r="C195" s="29"/>
      <c r="D195" s="135"/>
      <c r="E195" s="70"/>
      <c r="F195" s="70"/>
    </row>
    <row r="196" spans="1:6">
      <c r="A196" s="102" t="s">
        <v>613</v>
      </c>
      <c r="B196" s="23" t="s">
        <v>352</v>
      </c>
      <c r="C196" s="29"/>
      <c r="D196" s="135"/>
      <c r="E196" s="70"/>
      <c r="F196" s="70"/>
    </row>
    <row r="197" spans="1:6">
      <c r="A197" s="102" t="s">
        <v>614</v>
      </c>
      <c r="B197" s="23" t="s">
        <v>353</v>
      </c>
      <c r="C197" s="75" t="s">
        <v>9</v>
      </c>
      <c r="D197" s="136">
        <v>16</v>
      </c>
      <c r="E197" s="130"/>
      <c r="F197" s="130">
        <f t="shared" ref="F197:F202" si="9">D197*E197</f>
        <v>0</v>
      </c>
    </row>
    <row r="198" spans="1:6">
      <c r="A198" s="102" t="s">
        <v>615</v>
      </c>
      <c r="B198" s="23" t="s">
        <v>354</v>
      </c>
      <c r="C198" s="75" t="s">
        <v>9</v>
      </c>
      <c r="D198" s="136">
        <v>29</v>
      </c>
      <c r="E198" s="130"/>
      <c r="F198" s="130">
        <f t="shared" si="9"/>
        <v>0</v>
      </c>
    </row>
    <row r="199" spans="1:6">
      <c r="A199" s="102" t="s">
        <v>616</v>
      </c>
      <c r="B199" s="23" t="s">
        <v>355</v>
      </c>
      <c r="C199" s="75" t="s">
        <v>9</v>
      </c>
      <c r="D199" s="136">
        <v>34</v>
      </c>
      <c r="E199" s="130"/>
      <c r="F199" s="130">
        <f t="shared" si="9"/>
        <v>0</v>
      </c>
    </row>
    <row r="200" spans="1:6">
      <c r="A200" s="102" t="s">
        <v>617</v>
      </c>
      <c r="B200" s="23" t="s">
        <v>356</v>
      </c>
      <c r="C200" s="75" t="s">
        <v>9</v>
      </c>
      <c r="D200" s="136">
        <v>50</v>
      </c>
      <c r="E200" s="130"/>
      <c r="F200" s="130">
        <f t="shared" si="9"/>
        <v>0</v>
      </c>
    </row>
    <row r="201" spans="1:6" ht="16.2">
      <c r="A201" s="102" t="s">
        <v>618</v>
      </c>
      <c r="B201" s="23" t="s">
        <v>357</v>
      </c>
      <c r="C201" s="75" t="s">
        <v>196</v>
      </c>
      <c r="D201" s="136">
        <v>44</v>
      </c>
      <c r="E201" s="130"/>
      <c r="F201" s="130">
        <f t="shared" si="9"/>
        <v>0</v>
      </c>
    </row>
    <row r="202" spans="1:6" ht="28.8">
      <c r="A202" s="102" t="s">
        <v>619</v>
      </c>
      <c r="B202" s="23" t="s">
        <v>358</v>
      </c>
      <c r="C202" s="75" t="s">
        <v>9</v>
      </c>
      <c r="D202" s="136">
        <v>22</v>
      </c>
      <c r="E202" s="130"/>
      <c r="F202" s="130">
        <f t="shared" si="9"/>
        <v>0</v>
      </c>
    </row>
    <row r="203" spans="1:6">
      <c r="A203" s="75"/>
      <c r="B203" s="23"/>
      <c r="C203" s="29"/>
      <c r="D203" s="135"/>
      <c r="E203" s="70"/>
      <c r="F203" s="82">
        <f>SUM(F197:F202)</f>
        <v>0</v>
      </c>
    </row>
    <row r="204" spans="1:6">
      <c r="A204" s="64" t="s">
        <v>620</v>
      </c>
      <c r="B204" s="68" t="s">
        <v>359</v>
      </c>
      <c r="C204" s="29"/>
      <c r="D204" s="135"/>
      <c r="E204" s="70"/>
      <c r="F204" s="70"/>
    </row>
    <row r="205" spans="1:6" ht="28.8">
      <c r="A205" s="75" t="s">
        <v>621</v>
      </c>
      <c r="B205" s="23" t="s">
        <v>360</v>
      </c>
      <c r="C205" s="73" t="s">
        <v>196</v>
      </c>
      <c r="D205" s="136">
        <v>10</v>
      </c>
      <c r="E205" s="130"/>
      <c r="F205" s="130">
        <f>D205*E205</f>
        <v>0</v>
      </c>
    </row>
    <row r="206" spans="1:6">
      <c r="A206" s="75"/>
      <c r="B206" s="23"/>
      <c r="C206" s="75"/>
      <c r="D206" s="136"/>
      <c r="E206" s="130"/>
      <c r="F206" s="168">
        <f>SUM(F205)</f>
        <v>0</v>
      </c>
    </row>
    <row r="207" spans="1:6">
      <c r="A207" s="64" t="s">
        <v>622</v>
      </c>
      <c r="B207" s="68" t="s">
        <v>361</v>
      </c>
      <c r="C207" s="29"/>
      <c r="D207" s="135"/>
      <c r="E207" s="70"/>
      <c r="F207" s="70"/>
    </row>
    <row r="208" spans="1:6" ht="43.2">
      <c r="A208" s="75" t="s">
        <v>623</v>
      </c>
      <c r="B208" s="23" t="s">
        <v>362</v>
      </c>
      <c r="C208" s="75" t="s">
        <v>206</v>
      </c>
      <c r="D208" s="136">
        <v>1</v>
      </c>
      <c r="E208" s="130"/>
      <c r="F208" s="130">
        <f t="shared" ref="F208:F212" si="10">D208*E208</f>
        <v>0</v>
      </c>
    </row>
    <row r="209" spans="1:6">
      <c r="A209" s="75" t="s">
        <v>624</v>
      </c>
      <c r="B209" s="23" t="s">
        <v>363</v>
      </c>
      <c r="C209" s="75" t="s">
        <v>206</v>
      </c>
      <c r="D209" s="136">
        <v>3</v>
      </c>
      <c r="E209" s="130"/>
      <c r="F209" s="130">
        <f t="shared" si="10"/>
        <v>0</v>
      </c>
    </row>
    <row r="210" spans="1:6" ht="28.8">
      <c r="A210" s="75" t="s">
        <v>625</v>
      </c>
      <c r="B210" s="23" t="s">
        <v>364</v>
      </c>
      <c r="C210" s="75" t="s">
        <v>9</v>
      </c>
      <c r="D210" s="136">
        <v>6</v>
      </c>
      <c r="E210" s="130"/>
      <c r="F210" s="130">
        <f t="shared" si="10"/>
        <v>0</v>
      </c>
    </row>
    <row r="211" spans="1:6" ht="16.2">
      <c r="A211" s="75" t="s">
        <v>626</v>
      </c>
      <c r="B211" s="23" t="s">
        <v>365</v>
      </c>
      <c r="C211" s="75" t="s">
        <v>196</v>
      </c>
      <c r="D211" s="136">
        <v>9</v>
      </c>
      <c r="E211" s="130"/>
      <c r="F211" s="130">
        <f t="shared" si="10"/>
        <v>0</v>
      </c>
    </row>
    <row r="212" spans="1:6" ht="16.2">
      <c r="A212" s="75" t="s">
        <v>627</v>
      </c>
      <c r="B212" s="23" t="s">
        <v>366</v>
      </c>
      <c r="C212" s="75" t="s">
        <v>196</v>
      </c>
      <c r="D212" s="136">
        <v>16</v>
      </c>
      <c r="E212" s="130"/>
      <c r="F212" s="130">
        <f t="shared" si="10"/>
        <v>0</v>
      </c>
    </row>
    <row r="213" spans="1:6">
      <c r="A213" s="75"/>
      <c r="B213" s="23"/>
      <c r="C213" s="75"/>
      <c r="D213" s="136"/>
      <c r="E213" s="130"/>
      <c r="F213" s="168">
        <f>SUM(F208:F212)</f>
        <v>0</v>
      </c>
    </row>
    <row r="214" spans="1:6">
      <c r="A214" s="64" t="s">
        <v>628</v>
      </c>
      <c r="B214" s="68" t="s">
        <v>117</v>
      </c>
      <c r="C214" s="75"/>
      <c r="D214" s="136"/>
      <c r="E214" s="130"/>
      <c r="F214" s="130"/>
    </row>
    <row r="215" spans="1:6">
      <c r="A215" s="102" t="s">
        <v>629</v>
      </c>
      <c r="B215" s="72" t="s">
        <v>367</v>
      </c>
      <c r="C215" s="75"/>
      <c r="D215" s="136"/>
      <c r="E215" s="130"/>
      <c r="F215" s="130"/>
    </row>
    <row r="216" spans="1:6">
      <c r="A216" s="102" t="s">
        <v>630</v>
      </c>
      <c r="B216" s="30" t="s">
        <v>118</v>
      </c>
      <c r="C216" s="75"/>
      <c r="D216" s="136"/>
      <c r="E216" s="130"/>
      <c r="F216" s="130"/>
    </row>
    <row r="217" spans="1:6" ht="16.2">
      <c r="A217" s="102" t="s">
        <v>631</v>
      </c>
      <c r="B217" s="23" t="s">
        <v>368</v>
      </c>
      <c r="C217" s="75" t="s">
        <v>196</v>
      </c>
      <c r="D217" s="136">
        <v>24</v>
      </c>
      <c r="E217" s="130"/>
      <c r="F217" s="130">
        <f>D217*E217</f>
        <v>0</v>
      </c>
    </row>
    <row r="218" spans="1:6">
      <c r="A218" s="102" t="s">
        <v>632</v>
      </c>
      <c r="B218" s="23" t="s">
        <v>369</v>
      </c>
      <c r="C218" s="75" t="s">
        <v>9</v>
      </c>
      <c r="D218" s="136">
        <v>20</v>
      </c>
      <c r="E218" s="130"/>
      <c r="F218" s="130">
        <f>D218*E218</f>
        <v>0</v>
      </c>
    </row>
    <row r="219" spans="1:6">
      <c r="A219" s="75"/>
      <c r="B219" s="23"/>
      <c r="C219" s="29"/>
      <c r="D219" s="135"/>
      <c r="E219" s="70"/>
      <c r="F219" s="82">
        <f>SUM(F217:F218)</f>
        <v>0</v>
      </c>
    </row>
    <row r="220" spans="1:6">
      <c r="A220" s="64" t="s">
        <v>633</v>
      </c>
      <c r="B220" s="72" t="s">
        <v>370</v>
      </c>
      <c r="C220" s="29"/>
      <c r="D220" s="135"/>
      <c r="E220" s="70"/>
      <c r="F220" s="70"/>
    </row>
    <row r="221" spans="1:6">
      <c r="A221" s="75" t="s">
        <v>634</v>
      </c>
      <c r="B221" s="30" t="s">
        <v>371</v>
      </c>
      <c r="C221" s="29"/>
      <c r="D221" s="135"/>
      <c r="E221" s="70"/>
      <c r="F221" s="70"/>
    </row>
    <row r="222" spans="1:6" ht="16.2">
      <c r="A222" s="75" t="s">
        <v>635</v>
      </c>
      <c r="B222" s="23" t="s">
        <v>372</v>
      </c>
      <c r="C222" s="75" t="s">
        <v>196</v>
      </c>
      <c r="D222" s="136">
        <v>44</v>
      </c>
      <c r="E222" s="130"/>
      <c r="F222" s="130">
        <f>D222*E222</f>
        <v>0</v>
      </c>
    </row>
    <row r="223" spans="1:6">
      <c r="A223" s="75" t="s">
        <v>636</v>
      </c>
      <c r="B223" s="30" t="s">
        <v>373</v>
      </c>
      <c r="C223" s="75"/>
      <c r="D223" s="136"/>
      <c r="E223" s="130"/>
      <c r="F223" s="130"/>
    </row>
    <row r="224" spans="1:6" ht="16.2">
      <c r="A224" s="75" t="s">
        <v>637</v>
      </c>
      <c r="B224" s="23" t="s">
        <v>374</v>
      </c>
      <c r="C224" s="75" t="s">
        <v>196</v>
      </c>
      <c r="D224" s="136">
        <v>142</v>
      </c>
      <c r="E224" s="130"/>
      <c r="F224" s="130">
        <f>D224*E224</f>
        <v>0</v>
      </c>
    </row>
    <row r="225" spans="1:6">
      <c r="A225" s="75" t="s">
        <v>638</v>
      </c>
      <c r="B225" s="23" t="s">
        <v>375</v>
      </c>
      <c r="C225" s="75"/>
      <c r="D225" s="136"/>
      <c r="E225" s="130"/>
      <c r="F225" s="130"/>
    </row>
    <row r="226" spans="1:6" ht="16.2">
      <c r="A226" s="75" t="s">
        <v>639</v>
      </c>
      <c r="B226" s="23" t="s">
        <v>376</v>
      </c>
      <c r="C226" s="75" t="s">
        <v>196</v>
      </c>
      <c r="D226" s="136">
        <v>81</v>
      </c>
      <c r="E226" s="130"/>
      <c r="F226" s="130">
        <f>D226*E226</f>
        <v>0</v>
      </c>
    </row>
    <row r="227" spans="1:6" ht="16.2">
      <c r="A227" s="75" t="s">
        <v>640</v>
      </c>
      <c r="B227" s="23" t="s">
        <v>377</v>
      </c>
      <c r="C227" s="75" t="s">
        <v>196</v>
      </c>
      <c r="D227" s="136">
        <v>71</v>
      </c>
      <c r="E227" s="130"/>
      <c r="F227" s="130">
        <f>D227*E227</f>
        <v>0</v>
      </c>
    </row>
    <row r="228" spans="1:6">
      <c r="A228" s="75"/>
      <c r="B228" s="81"/>
      <c r="C228" s="29"/>
      <c r="D228" s="69"/>
      <c r="E228" s="70"/>
      <c r="F228" s="82">
        <f>SUM(F222:F227)</f>
        <v>0</v>
      </c>
    </row>
    <row r="229" spans="1:6">
      <c r="A229" s="75"/>
      <c r="B229" s="239" t="s">
        <v>835</v>
      </c>
      <c r="C229" s="240"/>
      <c r="D229" s="240"/>
      <c r="E229" s="241"/>
      <c r="F229" s="82">
        <f>F180+F183+F187+F191+F194+F203+F206+F213+F219+F228</f>
        <v>0</v>
      </c>
    </row>
    <row r="230" spans="1:6">
      <c r="A230" s="159"/>
      <c r="B230" s="245" t="s">
        <v>817</v>
      </c>
      <c r="C230" s="246"/>
      <c r="D230" s="246"/>
      <c r="E230" s="247"/>
      <c r="F230" s="153">
        <f>F176+F229</f>
        <v>0</v>
      </c>
    </row>
    <row r="231" spans="1:6">
      <c r="A231" s="96" t="s">
        <v>259</v>
      </c>
      <c r="B231" s="248" t="s">
        <v>503</v>
      </c>
      <c r="C231" s="248"/>
      <c r="D231" s="248"/>
      <c r="E231" s="248"/>
      <c r="F231" s="248"/>
    </row>
    <row r="232" spans="1:6">
      <c r="A232" s="84" t="s">
        <v>411</v>
      </c>
      <c r="B232" s="85" t="s">
        <v>378</v>
      </c>
      <c r="C232" s="22"/>
      <c r="D232" s="86"/>
      <c r="E232" s="6"/>
      <c r="F232" s="6"/>
    </row>
    <row r="233" spans="1:6">
      <c r="A233" s="26" t="s">
        <v>427</v>
      </c>
      <c r="B233" s="25" t="s">
        <v>91</v>
      </c>
      <c r="C233" s="22"/>
      <c r="D233" s="86"/>
      <c r="E233" s="6"/>
      <c r="F233" s="6"/>
    </row>
    <row r="234" spans="1:6" ht="28.8">
      <c r="A234" s="123" t="s">
        <v>542</v>
      </c>
      <c r="B234" s="27" t="s">
        <v>92</v>
      </c>
      <c r="C234" s="22"/>
      <c r="D234" s="86"/>
      <c r="E234" s="6"/>
      <c r="F234" s="6"/>
    </row>
    <row r="235" spans="1:6" ht="28.8">
      <c r="A235" s="123" t="s">
        <v>543</v>
      </c>
      <c r="B235" s="21" t="s">
        <v>93</v>
      </c>
      <c r="C235" s="126" t="s">
        <v>196</v>
      </c>
      <c r="D235" s="134">
        <v>52</v>
      </c>
      <c r="E235" s="128"/>
      <c r="F235" s="128">
        <f>D235*E235</f>
        <v>0</v>
      </c>
    </row>
    <row r="236" spans="1:6" ht="28.8">
      <c r="A236" s="71" t="s">
        <v>544</v>
      </c>
      <c r="B236" s="23" t="s">
        <v>94</v>
      </c>
      <c r="C236" s="100" t="s">
        <v>197</v>
      </c>
      <c r="D236" s="134">
        <v>28</v>
      </c>
      <c r="E236" s="128"/>
      <c r="F236" s="128">
        <f>D236*E236</f>
        <v>0</v>
      </c>
    </row>
    <row r="237" spans="1:6" ht="16.2">
      <c r="A237" s="20" t="s">
        <v>545</v>
      </c>
      <c r="B237" s="21" t="s">
        <v>95</v>
      </c>
      <c r="C237" s="126" t="s">
        <v>197</v>
      </c>
      <c r="D237" s="134">
        <v>1</v>
      </c>
      <c r="E237" s="128"/>
      <c r="F237" s="128">
        <f>D237*E237</f>
        <v>0</v>
      </c>
    </row>
    <row r="238" spans="1:6" ht="16.2">
      <c r="A238" s="20" t="s">
        <v>546</v>
      </c>
      <c r="B238" s="21" t="s">
        <v>96</v>
      </c>
      <c r="C238" s="126" t="s">
        <v>197</v>
      </c>
      <c r="D238" s="134">
        <v>17</v>
      </c>
      <c r="E238" s="128"/>
      <c r="F238" s="128">
        <f>D238*E238</f>
        <v>0</v>
      </c>
    </row>
    <row r="239" spans="1:6" ht="16.2">
      <c r="A239" s="20" t="s">
        <v>547</v>
      </c>
      <c r="B239" s="21" t="s">
        <v>97</v>
      </c>
      <c r="C239" s="126" t="s">
        <v>197</v>
      </c>
      <c r="D239" s="134">
        <f>D236-D238</f>
        <v>11</v>
      </c>
      <c r="E239" s="128"/>
      <c r="F239" s="128">
        <f>D239*E239</f>
        <v>0</v>
      </c>
    </row>
    <row r="240" spans="1:6">
      <c r="A240" s="125" t="s">
        <v>428</v>
      </c>
      <c r="B240" s="25" t="s">
        <v>98</v>
      </c>
      <c r="C240" s="126"/>
      <c r="D240" s="134"/>
      <c r="E240" s="128"/>
      <c r="F240" s="128"/>
    </row>
    <row r="241" spans="1:6" ht="28.8">
      <c r="A241" s="122" t="s">
        <v>548</v>
      </c>
      <c r="B241" s="21" t="s">
        <v>99</v>
      </c>
      <c r="C241" s="126" t="s">
        <v>196</v>
      </c>
      <c r="D241" s="134">
        <v>42</v>
      </c>
      <c r="E241" s="128"/>
      <c r="F241" s="128">
        <f>D241*E241</f>
        <v>0</v>
      </c>
    </row>
    <row r="242" spans="1:6" ht="16.2">
      <c r="A242" s="122" t="s">
        <v>549</v>
      </c>
      <c r="B242" s="21" t="s">
        <v>100</v>
      </c>
      <c r="C242" s="126" t="s">
        <v>196</v>
      </c>
      <c r="D242" s="134">
        <v>42</v>
      </c>
      <c r="E242" s="128"/>
      <c r="F242" s="128">
        <f>D242*E242</f>
        <v>0</v>
      </c>
    </row>
    <row r="243" spans="1:6">
      <c r="A243" s="122" t="s">
        <v>429</v>
      </c>
      <c r="B243" s="25" t="s">
        <v>101</v>
      </c>
      <c r="C243" s="126"/>
      <c r="D243" s="134"/>
      <c r="E243" s="128"/>
      <c r="F243" s="128"/>
    </row>
    <row r="244" spans="1:6">
      <c r="A244" s="123" t="s">
        <v>550</v>
      </c>
      <c r="B244" s="27" t="s">
        <v>102</v>
      </c>
      <c r="C244" s="126"/>
      <c r="D244" s="134"/>
      <c r="E244" s="128"/>
      <c r="F244" s="128"/>
    </row>
    <row r="245" spans="1:6" ht="16.2">
      <c r="A245" s="123" t="s">
        <v>551</v>
      </c>
      <c r="B245" s="23" t="s">
        <v>103</v>
      </c>
      <c r="C245" s="75" t="s">
        <v>196</v>
      </c>
      <c r="D245" s="134">
        <v>9</v>
      </c>
      <c r="E245" s="128"/>
      <c r="F245" s="128">
        <f>D245*E245</f>
        <v>0</v>
      </c>
    </row>
    <row r="246" spans="1:6" ht="16.2">
      <c r="A246" s="123" t="s">
        <v>552</v>
      </c>
      <c r="B246" s="23" t="s">
        <v>104</v>
      </c>
      <c r="C246" s="75" t="s">
        <v>196</v>
      </c>
      <c r="D246" s="134">
        <v>33</v>
      </c>
      <c r="E246" s="128"/>
      <c r="F246" s="128">
        <f>D246*E246</f>
        <v>0</v>
      </c>
    </row>
    <row r="247" spans="1:6" ht="28.8">
      <c r="A247" s="123" t="s">
        <v>553</v>
      </c>
      <c r="B247" s="30" t="s">
        <v>105</v>
      </c>
      <c r="C247" s="22"/>
      <c r="D247" s="134"/>
      <c r="E247" s="6"/>
      <c r="F247" s="6"/>
    </row>
    <row r="248" spans="1:6" ht="16.2">
      <c r="A248" s="123" t="s">
        <v>554</v>
      </c>
      <c r="B248" s="21" t="s">
        <v>106</v>
      </c>
      <c r="C248" s="22" t="s">
        <v>197</v>
      </c>
      <c r="D248" s="134">
        <v>2</v>
      </c>
      <c r="E248" s="16"/>
      <c r="F248" s="16">
        <f>D248*E248</f>
        <v>0</v>
      </c>
    </row>
    <row r="249" spans="1:6" ht="16.2">
      <c r="A249" s="123" t="s">
        <v>555</v>
      </c>
      <c r="B249" s="21" t="s">
        <v>107</v>
      </c>
      <c r="C249" s="22" t="s">
        <v>196</v>
      </c>
      <c r="D249" s="134">
        <v>9</v>
      </c>
      <c r="E249" s="16"/>
      <c r="F249" s="16">
        <f>D249*E249</f>
        <v>0</v>
      </c>
    </row>
    <row r="250" spans="1:6">
      <c r="A250" s="31"/>
      <c r="B250" s="217" t="s">
        <v>735</v>
      </c>
      <c r="C250" s="218"/>
      <c r="D250" s="218"/>
      <c r="E250" s="219"/>
      <c r="F250" s="124">
        <f>SUM(F235:F249)</f>
        <v>0</v>
      </c>
    </row>
    <row r="251" spans="1:6" ht="28.8">
      <c r="A251" s="129" t="s">
        <v>430</v>
      </c>
      <c r="B251" s="127" t="s">
        <v>105</v>
      </c>
      <c r="C251" s="87"/>
      <c r="D251" s="133"/>
      <c r="E251" s="33"/>
      <c r="F251" s="33"/>
    </row>
    <row r="252" spans="1:6" ht="16.2">
      <c r="A252" s="22" t="s">
        <v>556</v>
      </c>
      <c r="B252" s="21" t="s">
        <v>109</v>
      </c>
      <c r="C252" s="22" t="s">
        <v>196</v>
      </c>
      <c r="D252" s="34">
        <v>28</v>
      </c>
      <c r="E252" s="16"/>
      <c r="F252" s="16">
        <f>D252*E252</f>
        <v>0</v>
      </c>
    </row>
    <row r="253" spans="1:6">
      <c r="A253" s="87" t="s">
        <v>431</v>
      </c>
      <c r="B253" s="25" t="s">
        <v>110</v>
      </c>
      <c r="C253" s="22"/>
      <c r="D253" s="34"/>
      <c r="E253" s="16"/>
      <c r="F253" s="16"/>
    </row>
    <row r="254" spans="1:6" ht="28.8">
      <c r="A254" s="126" t="s">
        <v>557</v>
      </c>
      <c r="B254" s="21" t="s">
        <v>111</v>
      </c>
      <c r="C254" s="22" t="s">
        <v>196</v>
      </c>
      <c r="D254" s="34">
        <v>42</v>
      </c>
      <c r="E254" s="16"/>
      <c r="F254" s="16">
        <f>D254*E254</f>
        <v>0</v>
      </c>
    </row>
    <row r="255" spans="1:6">
      <c r="A255" s="126" t="s">
        <v>558</v>
      </c>
      <c r="B255" s="21" t="s">
        <v>112</v>
      </c>
      <c r="C255" s="22" t="s">
        <v>85</v>
      </c>
      <c r="D255" s="34">
        <v>280</v>
      </c>
      <c r="E255" s="16"/>
      <c r="F255" s="16">
        <f>D255*E255</f>
        <v>0</v>
      </c>
    </row>
    <row r="256" spans="1:6">
      <c r="A256" s="87" t="s">
        <v>432</v>
      </c>
      <c r="B256" s="25" t="s">
        <v>113</v>
      </c>
      <c r="C256" s="22"/>
      <c r="D256" s="34"/>
      <c r="E256" s="16"/>
      <c r="F256" s="16"/>
    </row>
    <row r="257" spans="1:6">
      <c r="A257" s="22" t="s">
        <v>559</v>
      </c>
      <c r="B257" s="21" t="s">
        <v>114</v>
      </c>
      <c r="C257" s="22" t="s">
        <v>9</v>
      </c>
      <c r="D257" s="34">
        <v>31</v>
      </c>
      <c r="E257" s="16"/>
      <c r="F257" s="16">
        <f>D257*E257</f>
        <v>0</v>
      </c>
    </row>
    <row r="258" spans="1:6">
      <c r="A258" s="22" t="s">
        <v>560</v>
      </c>
      <c r="B258" s="21" t="s">
        <v>115</v>
      </c>
      <c r="C258" s="22" t="s">
        <v>9</v>
      </c>
      <c r="D258" s="34">
        <v>32</v>
      </c>
      <c r="E258" s="16"/>
      <c r="F258" s="16">
        <f>D258*E258</f>
        <v>0</v>
      </c>
    </row>
    <row r="259" spans="1:6" ht="16.2">
      <c r="A259" s="22" t="s">
        <v>561</v>
      </c>
      <c r="B259" s="21" t="s">
        <v>116</v>
      </c>
      <c r="C259" s="22" t="s">
        <v>196</v>
      </c>
      <c r="D259" s="34">
        <v>51</v>
      </c>
      <c r="E259" s="16"/>
      <c r="F259" s="16">
        <f>D259*E259</f>
        <v>0</v>
      </c>
    </row>
    <row r="260" spans="1:6">
      <c r="A260" s="87" t="s">
        <v>433</v>
      </c>
      <c r="B260" s="25" t="s">
        <v>117</v>
      </c>
      <c r="C260" s="22"/>
      <c r="D260" s="34"/>
      <c r="E260" s="16"/>
      <c r="F260" s="16"/>
    </row>
    <row r="261" spans="1:6">
      <c r="A261" s="22" t="s">
        <v>562</v>
      </c>
      <c r="B261" s="27" t="s">
        <v>118</v>
      </c>
      <c r="C261" s="22"/>
      <c r="D261" s="34"/>
      <c r="E261" s="16"/>
      <c r="F261" s="16"/>
    </row>
    <row r="262" spans="1:6" ht="16.2">
      <c r="A262" s="22" t="s">
        <v>563</v>
      </c>
      <c r="B262" s="21" t="s">
        <v>119</v>
      </c>
      <c r="C262" s="22" t="s">
        <v>196</v>
      </c>
      <c r="D262" s="34">
        <v>5</v>
      </c>
      <c r="E262" s="16"/>
      <c r="F262" s="16">
        <f>D262*E262</f>
        <v>0</v>
      </c>
    </row>
    <row r="263" spans="1:6" ht="16.2">
      <c r="A263" s="22" t="s">
        <v>564</v>
      </c>
      <c r="B263" s="21" t="s">
        <v>120</v>
      </c>
      <c r="C263" s="22" t="s">
        <v>196</v>
      </c>
      <c r="D263" s="34">
        <v>16</v>
      </c>
      <c r="E263" s="16"/>
      <c r="F263" s="16">
        <f>D263*E263</f>
        <v>0</v>
      </c>
    </row>
    <row r="264" spans="1:6">
      <c r="A264" s="31"/>
      <c r="B264" s="217" t="s">
        <v>835</v>
      </c>
      <c r="C264" s="218"/>
      <c r="D264" s="218"/>
      <c r="E264" s="219"/>
      <c r="F264" s="124">
        <f>SUM(F252:F263)</f>
        <v>0</v>
      </c>
    </row>
    <row r="265" spans="1:6">
      <c r="A265" s="31"/>
      <c r="B265" s="242" t="s">
        <v>833</v>
      </c>
      <c r="C265" s="243"/>
      <c r="D265" s="243"/>
      <c r="E265" s="244"/>
      <c r="F265" s="124">
        <f>F264+F250</f>
        <v>0</v>
      </c>
    </row>
    <row r="266" spans="1:6">
      <c r="A266" s="84" t="s">
        <v>412</v>
      </c>
      <c r="B266" s="232" t="s">
        <v>379</v>
      </c>
      <c r="C266" s="233"/>
      <c r="D266" s="233"/>
      <c r="E266" s="233"/>
      <c r="F266" s="234"/>
    </row>
    <row r="267" spans="1:6">
      <c r="A267" s="19" t="s">
        <v>504</v>
      </c>
      <c r="B267" s="25" t="s">
        <v>91</v>
      </c>
      <c r="C267" s="22"/>
      <c r="D267" s="86"/>
      <c r="E267" s="6"/>
      <c r="F267" s="6"/>
    </row>
    <row r="268" spans="1:6" ht="28.8">
      <c r="A268" s="123" t="s">
        <v>505</v>
      </c>
      <c r="B268" s="27" t="s">
        <v>92</v>
      </c>
      <c r="C268" s="22"/>
      <c r="D268" s="86"/>
      <c r="E268" s="6"/>
      <c r="F268" s="6"/>
    </row>
    <row r="269" spans="1:6" ht="28.8">
      <c r="A269" s="123" t="s">
        <v>506</v>
      </c>
      <c r="B269" s="21" t="s">
        <v>93</v>
      </c>
      <c r="C269" s="126" t="s">
        <v>196</v>
      </c>
      <c r="D269" s="134">
        <v>52</v>
      </c>
      <c r="E269" s="128"/>
      <c r="F269" s="128">
        <f>D269*E269</f>
        <v>0</v>
      </c>
    </row>
    <row r="270" spans="1:6" ht="28.8">
      <c r="A270" s="123" t="s">
        <v>508</v>
      </c>
      <c r="B270" s="23" t="s">
        <v>94</v>
      </c>
      <c r="C270" s="100" t="s">
        <v>197</v>
      </c>
      <c r="D270" s="134">
        <v>25</v>
      </c>
      <c r="E270" s="128"/>
      <c r="F270" s="128">
        <f>D270*E270</f>
        <v>0</v>
      </c>
    </row>
    <row r="271" spans="1:6" ht="16.2">
      <c r="A271" s="123" t="s">
        <v>507</v>
      </c>
      <c r="B271" s="21" t="s">
        <v>95</v>
      </c>
      <c r="C271" s="126" t="s">
        <v>197</v>
      </c>
      <c r="D271" s="134">
        <v>1</v>
      </c>
      <c r="E271" s="128"/>
      <c r="F271" s="128">
        <f>D271*E271</f>
        <v>0</v>
      </c>
    </row>
    <row r="272" spans="1:6" ht="16.2">
      <c r="A272" s="123" t="s">
        <v>509</v>
      </c>
      <c r="B272" s="21" t="s">
        <v>96</v>
      </c>
      <c r="C272" s="126" t="s">
        <v>197</v>
      </c>
      <c r="D272" s="134">
        <v>9</v>
      </c>
      <c r="E272" s="128"/>
      <c r="F272" s="128">
        <f>D272*E272</f>
        <v>0</v>
      </c>
    </row>
    <row r="273" spans="1:6" ht="16.2">
      <c r="A273" s="123" t="s">
        <v>510</v>
      </c>
      <c r="B273" s="21" t="s">
        <v>97</v>
      </c>
      <c r="C273" s="126" t="s">
        <v>197</v>
      </c>
      <c r="D273" s="134">
        <f>D270-D272</f>
        <v>16</v>
      </c>
      <c r="E273" s="128"/>
      <c r="F273" s="128">
        <f>D273*E273</f>
        <v>0</v>
      </c>
    </row>
    <row r="274" spans="1:6">
      <c r="A274" s="125" t="s">
        <v>511</v>
      </c>
      <c r="B274" s="25" t="s">
        <v>98</v>
      </c>
      <c r="C274" s="126"/>
      <c r="D274" s="134"/>
      <c r="E274" s="128"/>
      <c r="F274" s="128"/>
    </row>
    <row r="275" spans="1:6" ht="28.8">
      <c r="A275" s="26" t="s">
        <v>512</v>
      </c>
      <c r="B275" s="21" t="s">
        <v>99</v>
      </c>
      <c r="C275" s="126" t="s">
        <v>196</v>
      </c>
      <c r="D275" s="134">
        <v>38</v>
      </c>
      <c r="E275" s="128"/>
      <c r="F275" s="128">
        <f>D275*E275</f>
        <v>0</v>
      </c>
    </row>
    <row r="276" spans="1:6" ht="16.2">
      <c r="A276" s="26" t="s">
        <v>513</v>
      </c>
      <c r="B276" s="21" t="s">
        <v>100</v>
      </c>
      <c r="C276" s="126" t="s">
        <v>196</v>
      </c>
      <c r="D276" s="134">
        <v>38</v>
      </c>
      <c r="E276" s="128"/>
      <c r="F276" s="128">
        <f>D276*E276</f>
        <v>0</v>
      </c>
    </row>
    <row r="277" spans="1:6">
      <c r="A277" s="24" t="s">
        <v>514</v>
      </c>
      <c r="B277" s="25" t="s">
        <v>101</v>
      </c>
      <c r="C277" s="126"/>
      <c r="D277" s="134"/>
      <c r="E277" s="128"/>
      <c r="F277" s="128"/>
    </row>
    <row r="278" spans="1:6">
      <c r="A278" s="20" t="s">
        <v>515</v>
      </c>
      <c r="B278" s="27" t="s">
        <v>102</v>
      </c>
      <c r="C278" s="126"/>
      <c r="D278" s="134"/>
      <c r="E278" s="128"/>
      <c r="F278" s="128"/>
    </row>
    <row r="279" spans="1:6" ht="16.2">
      <c r="A279" s="28" t="s">
        <v>516</v>
      </c>
      <c r="B279" s="23" t="s">
        <v>103</v>
      </c>
      <c r="C279" s="75" t="s">
        <v>196</v>
      </c>
      <c r="D279" s="134">
        <v>9</v>
      </c>
      <c r="E279" s="128"/>
      <c r="F279" s="128">
        <f>D279*E279</f>
        <v>0</v>
      </c>
    </row>
    <row r="280" spans="1:6" ht="16.2">
      <c r="A280" s="28" t="s">
        <v>517</v>
      </c>
      <c r="B280" s="23" t="s">
        <v>104</v>
      </c>
      <c r="C280" s="75" t="s">
        <v>196</v>
      </c>
      <c r="D280" s="134">
        <v>29</v>
      </c>
      <c r="E280" s="128"/>
      <c r="F280" s="128">
        <f>D280*E280</f>
        <v>0</v>
      </c>
    </row>
    <row r="281" spans="1:6" ht="28.8">
      <c r="A281" s="123" t="s">
        <v>518</v>
      </c>
      <c r="B281" s="30" t="s">
        <v>105</v>
      </c>
      <c r="C281" s="126"/>
      <c r="D281" s="134"/>
      <c r="E281" s="128"/>
      <c r="F281" s="128"/>
    </row>
    <row r="282" spans="1:6" ht="16.2">
      <c r="A282" s="123" t="s">
        <v>519</v>
      </c>
      <c r="B282" s="21" t="s">
        <v>106</v>
      </c>
      <c r="C282" s="126" t="s">
        <v>197</v>
      </c>
      <c r="D282" s="134">
        <v>1.5</v>
      </c>
      <c r="E282" s="128"/>
      <c r="F282" s="128">
        <f>D282*E282</f>
        <v>0</v>
      </c>
    </row>
    <row r="283" spans="1:6" ht="16.2">
      <c r="A283" s="126" t="s">
        <v>520</v>
      </c>
      <c r="B283" s="21" t="s">
        <v>380</v>
      </c>
      <c r="C283" s="126" t="s">
        <v>196</v>
      </c>
      <c r="D283" s="134">
        <v>5</v>
      </c>
      <c r="E283" s="128"/>
      <c r="F283" s="128">
        <f>D283*E283</f>
        <v>0</v>
      </c>
    </row>
    <row r="284" spans="1:6">
      <c r="A284" s="31"/>
      <c r="B284" s="217" t="s">
        <v>809</v>
      </c>
      <c r="C284" s="218"/>
      <c r="D284" s="218"/>
      <c r="E284" s="219"/>
      <c r="F284" s="124">
        <f>SUM(F269:F283)</f>
        <v>0</v>
      </c>
    </row>
    <row r="285" spans="1:6" ht="28.8">
      <c r="A285" s="129" t="s">
        <v>523</v>
      </c>
      <c r="B285" s="30" t="s">
        <v>105</v>
      </c>
      <c r="C285" s="87"/>
      <c r="D285" s="78"/>
      <c r="E285" s="33"/>
      <c r="F285" s="33"/>
    </row>
    <row r="286" spans="1:6" ht="16.2">
      <c r="A286" s="126" t="s">
        <v>524</v>
      </c>
      <c r="B286" s="21" t="s">
        <v>381</v>
      </c>
      <c r="C286" s="126" t="s">
        <v>196</v>
      </c>
      <c r="D286" s="134">
        <v>25</v>
      </c>
      <c r="E286" s="128"/>
      <c r="F286" s="128">
        <f>D286*E286</f>
        <v>0</v>
      </c>
    </row>
    <row r="287" spans="1:6">
      <c r="A287" s="126" t="s">
        <v>525</v>
      </c>
      <c r="B287" s="25" t="s">
        <v>110</v>
      </c>
      <c r="C287" s="126"/>
      <c r="D287" s="134"/>
      <c r="E287" s="128"/>
      <c r="F287" s="128"/>
    </row>
    <row r="288" spans="1:6" ht="28.8">
      <c r="A288" s="126" t="s">
        <v>526</v>
      </c>
      <c r="B288" s="21" t="s">
        <v>111</v>
      </c>
      <c r="C288" s="126" t="s">
        <v>196</v>
      </c>
      <c r="D288" s="134">
        <v>38</v>
      </c>
      <c r="E288" s="128"/>
      <c r="F288" s="128">
        <f>D288*E288</f>
        <v>0</v>
      </c>
    </row>
    <row r="289" spans="1:6">
      <c r="A289" s="126" t="s">
        <v>527</v>
      </c>
      <c r="B289" s="21" t="s">
        <v>112</v>
      </c>
      <c r="C289" s="126" t="s">
        <v>85</v>
      </c>
      <c r="D289" s="134">
        <v>210</v>
      </c>
      <c r="E289" s="128"/>
      <c r="F289" s="128">
        <f>D289*E289</f>
        <v>0</v>
      </c>
    </row>
    <row r="290" spans="1:6">
      <c r="A290" s="126" t="s">
        <v>528</v>
      </c>
      <c r="B290" s="25" t="s">
        <v>113</v>
      </c>
      <c r="C290" s="126"/>
      <c r="D290" s="134"/>
      <c r="E290" s="128"/>
      <c r="F290" s="128"/>
    </row>
    <row r="291" spans="1:6">
      <c r="A291" s="126" t="s">
        <v>529</v>
      </c>
      <c r="B291" s="21" t="s">
        <v>114</v>
      </c>
      <c r="C291" s="126" t="s">
        <v>9</v>
      </c>
      <c r="D291" s="134">
        <v>29</v>
      </c>
      <c r="E291" s="128"/>
      <c r="F291" s="128">
        <f>D291*E291</f>
        <v>0</v>
      </c>
    </row>
    <row r="292" spans="1:6">
      <c r="A292" s="126" t="s">
        <v>530</v>
      </c>
      <c r="B292" s="21" t="s">
        <v>115</v>
      </c>
      <c r="C292" s="126" t="s">
        <v>9</v>
      </c>
      <c r="D292" s="134">
        <v>31</v>
      </c>
      <c r="E292" s="128"/>
      <c r="F292" s="128">
        <f>D292*E292</f>
        <v>0</v>
      </c>
    </row>
    <row r="293" spans="1:6" ht="16.2">
      <c r="A293" s="126" t="s">
        <v>531</v>
      </c>
      <c r="B293" s="21" t="s">
        <v>116</v>
      </c>
      <c r="C293" s="126" t="s">
        <v>196</v>
      </c>
      <c r="D293" s="134">
        <v>41</v>
      </c>
      <c r="E293" s="128"/>
      <c r="F293" s="128">
        <f>D293*E293</f>
        <v>0</v>
      </c>
    </row>
    <row r="294" spans="1:6">
      <c r="A294" s="126" t="s">
        <v>532</v>
      </c>
      <c r="B294" s="25" t="s">
        <v>335</v>
      </c>
      <c r="C294" s="126"/>
      <c r="D294" s="134"/>
      <c r="E294" s="128"/>
      <c r="F294" s="128"/>
    </row>
    <row r="295" spans="1:6" ht="16.2">
      <c r="A295" s="126" t="s">
        <v>533</v>
      </c>
      <c r="B295" s="21" t="s">
        <v>382</v>
      </c>
      <c r="C295" s="126" t="s">
        <v>196</v>
      </c>
      <c r="D295" s="134">
        <v>3</v>
      </c>
      <c r="E295" s="128"/>
      <c r="F295" s="128">
        <f>D295*E295</f>
        <v>0</v>
      </c>
    </row>
    <row r="296" spans="1:6">
      <c r="A296" s="87" t="s">
        <v>534</v>
      </c>
      <c r="B296" s="25" t="s">
        <v>117</v>
      </c>
      <c r="C296" s="126"/>
      <c r="D296" s="134"/>
      <c r="E296" s="128"/>
      <c r="F296" s="128"/>
    </row>
    <row r="297" spans="1:6">
      <c r="A297" s="22" t="s">
        <v>535</v>
      </c>
      <c r="B297" s="27" t="s">
        <v>118</v>
      </c>
      <c r="C297" s="126"/>
      <c r="D297" s="134"/>
      <c r="E297" s="128"/>
      <c r="F297" s="128"/>
    </row>
    <row r="298" spans="1:6" ht="16.2">
      <c r="A298" s="22" t="s">
        <v>536</v>
      </c>
      <c r="B298" s="21" t="s">
        <v>119</v>
      </c>
      <c r="C298" s="126" t="s">
        <v>196</v>
      </c>
      <c r="D298" s="134">
        <v>14</v>
      </c>
      <c r="E298" s="128"/>
      <c r="F298" s="128">
        <f>D298*E298</f>
        <v>0</v>
      </c>
    </row>
    <row r="299" spans="1:6">
      <c r="A299" s="22" t="s">
        <v>537</v>
      </c>
      <c r="B299" s="25" t="s">
        <v>383</v>
      </c>
      <c r="C299" s="126"/>
      <c r="D299" s="134"/>
      <c r="E299" s="128"/>
      <c r="F299" s="128"/>
    </row>
    <row r="300" spans="1:6" ht="28.8">
      <c r="A300" s="126" t="s">
        <v>538</v>
      </c>
      <c r="B300" s="27" t="s">
        <v>384</v>
      </c>
      <c r="C300" s="126"/>
      <c r="D300" s="134"/>
      <c r="E300" s="128"/>
      <c r="F300" s="128"/>
    </row>
    <row r="301" spans="1:6" ht="28.8">
      <c r="A301" s="126" t="s">
        <v>539</v>
      </c>
      <c r="B301" s="21" t="s">
        <v>385</v>
      </c>
      <c r="C301" s="126" t="s">
        <v>206</v>
      </c>
      <c r="D301" s="136">
        <v>4</v>
      </c>
      <c r="E301" s="128"/>
      <c r="F301" s="128">
        <f>D301*E301</f>
        <v>0</v>
      </c>
    </row>
    <row r="302" spans="1:6">
      <c r="A302" s="126" t="s">
        <v>540</v>
      </c>
      <c r="B302" s="21" t="s">
        <v>386</v>
      </c>
      <c r="C302" s="126" t="s">
        <v>206</v>
      </c>
      <c r="D302" s="136">
        <v>2</v>
      </c>
      <c r="E302" s="128"/>
      <c r="F302" s="128">
        <f>D302*E302</f>
        <v>0</v>
      </c>
    </row>
    <row r="303" spans="1:6">
      <c r="A303" s="126" t="s">
        <v>541</v>
      </c>
      <c r="B303" s="21" t="s">
        <v>387</v>
      </c>
      <c r="C303" s="126" t="s">
        <v>206</v>
      </c>
      <c r="D303" s="136">
        <v>1</v>
      </c>
      <c r="E303" s="128"/>
      <c r="F303" s="128">
        <f>D303*E303</f>
        <v>0</v>
      </c>
    </row>
    <row r="304" spans="1:6">
      <c r="A304" s="31"/>
      <c r="B304" s="217" t="s">
        <v>835</v>
      </c>
      <c r="C304" s="218"/>
      <c r="D304" s="218"/>
      <c r="E304" s="219"/>
      <c r="F304" s="124">
        <f>SUM(F286:F303)</f>
        <v>0</v>
      </c>
    </row>
    <row r="305" spans="1:6">
      <c r="A305" s="31"/>
      <c r="B305" s="242" t="s">
        <v>834</v>
      </c>
      <c r="C305" s="243"/>
      <c r="D305" s="243"/>
      <c r="E305" s="244"/>
      <c r="F305" s="124">
        <f>F304+F284</f>
        <v>0</v>
      </c>
    </row>
    <row r="306" spans="1:6">
      <c r="A306" s="160"/>
      <c r="B306" s="245" t="s">
        <v>818</v>
      </c>
      <c r="C306" s="246"/>
      <c r="D306" s="246"/>
      <c r="E306" s="247"/>
      <c r="F306" s="153">
        <f>F265+F305</f>
        <v>0</v>
      </c>
    </row>
    <row r="307" spans="1:6" ht="14.4" customHeight="1">
      <c r="A307" s="162"/>
      <c r="B307" s="250" t="s">
        <v>388</v>
      </c>
      <c r="C307" s="250"/>
      <c r="D307" s="250"/>
      <c r="E307" s="250"/>
      <c r="F307" s="161"/>
    </row>
    <row r="308" spans="1:6">
      <c r="A308" s="4"/>
      <c r="B308" s="236" t="s">
        <v>812</v>
      </c>
      <c r="C308" s="237"/>
      <c r="D308" s="237"/>
      <c r="E308" s="238"/>
      <c r="F308" s="88">
        <f>F13</f>
        <v>0</v>
      </c>
    </row>
    <row r="309" spans="1:6">
      <c r="A309" s="4"/>
      <c r="B309" s="236" t="s">
        <v>813</v>
      </c>
      <c r="C309" s="237"/>
      <c r="D309" s="237"/>
      <c r="E309" s="238"/>
      <c r="F309" s="88">
        <f>F25</f>
        <v>0</v>
      </c>
    </row>
    <row r="310" spans="1:6" ht="13.2" customHeight="1">
      <c r="A310" s="4"/>
      <c r="B310" s="236" t="s">
        <v>814</v>
      </c>
      <c r="C310" s="237"/>
      <c r="D310" s="237"/>
      <c r="E310" s="238"/>
      <c r="F310" s="88">
        <f>F44</f>
        <v>0</v>
      </c>
    </row>
    <row r="311" spans="1:6">
      <c r="A311" s="4"/>
      <c r="B311" s="236" t="s">
        <v>815</v>
      </c>
      <c r="C311" s="237"/>
      <c r="D311" s="237"/>
      <c r="E311" s="238"/>
      <c r="F311" s="88">
        <f>F98</f>
        <v>0</v>
      </c>
    </row>
    <row r="312" spans="1:6">
      <c r="A312" s="4"/>
      <c r="B312" s="236" t="s">
        <v>816</v>
      </c>
      <c r="C312" s="237"/>
      <c r="D312" s="237"/>
      <c r="E312" s="238"/>
      <c r="F312" s="88">
        <f>F126</f>
        <v>0</v>
      </c>
    </row>
    <row r="313" spans="1:6">
      <c r="A313" s="4"/>
      <c r="B313" s="236" t="s">
        <v>817</v>
      </c>
      <c r="C313" s="237"/>
      <c r="D313" s="237"/>
      <c r="E313" s="238"/>
      <c r="F313" s="88">
        <f>F230</f>
        <v>0</v>
      </c>
    </row>
    <row r="314" spans="1:6">
      <c r="A314" s="4"/>
      <c r="B314" s="236" t="s">
        <v>818</v>
      </c>
      <c r="C314" s="237"/>
      <c r="D314" s="237"/>
      <c r="E314" s="238"/>
      <c r="F314" s="88">
        <f>F306</f>
        <v>0</v>
      </c>
    </row>
    <row r="315" spans="1:6">
      <c r="A315" s="201" t="s">
        <v>819</v>
      </c>
      <c r="B315" s="202"/>
      <c r="C315" s="202"/>
      <c r="D315" s="202"/>
      <c r="E315" s="203"/>
      <c r="F315" s="148">
        <f>SUM(F308:F314)</f>
        <v>0</v>
      </c>
    </row>
    <row r="317" spans="1:6">
      <c r="A317" s="1" t="s">
        <v>844</v>
      </c>
    </row>
    <row r="319" spans="1:6">
      <c r="A319" s="1" t="s">
        <v>845</v>
      </c>
    </row>
    <row r="321" spans="1:1">
      <c r="A321" s="1" t="s">
        <v>846</v>
      </c>
    </row>
    <row r="323" spans="1:1">
      <c r="A323" s="1" t="s">
        <v>847</v>
      </c>
    </row>
  </sheetData>
  <mergeCells count="35">
    <mergeCell ref="B304:E304"/>
    <mergeCell ref="B284:E284"/>
    <mergeCell ref="B307:E307"/>
    <mergeCell ref="B5:F5"/>
    <mergeCell ref="A3:F3"/>
    <mergeCell ref="A2:F2"/>
    <mergeCell ref="A1:F1"/>
    <mergeCell ref="B231:F231"/>
    <mergeCell ref="B14:F14"/>
    <mergeCell ref="B99:F99"/>
    <mergeCell ref="B26:F26"/>
    <mergeCell ref="B13:E13"/>
    <mergeCell ref="B25:E25"/>
    <mergeCell ref="B44:E44"/>
    <mergeCell ref="B45:F45"/>
    <mergeCell ref="B127:F127"/>
    <mergeCell ref="B98:E98"/>
    <mergeCell ref="B126:E126"/>
    <mergeCell ref="B230:E230"/>
    <mergeCell ref="B313:E313"/>
    <mergeCell ref="B314:E314"/>
    <mergeCell ref="B229:E229"/>
    <mergeCell ref="B176:E176"/>
    <mergeCell ref="A315:E315"/>
    <mergeCell ref="B308:E308"/>
    <mergeCell ref="B309:E309"/>
    <mergeCell ref="B310:E310"/>
    <mergeCell ref="B311:E311"/>
    <mergeCell ref="B312:E312"/>
    <mergeCell ref="B250:E250"/>
    <mergeCell ref="B264:E264"/>
    <mergeCell ref="B265:E265"/>
    <mergeCell ref="B266:F266"/>
    <mergeCell ref="B306:E306"/>
    <mergeCell ref="B305:E305"/>
  </mergeCells>
  <pageMargins left="0.70866141732283472" right="0.70866141732283472" top="0.74803149606299213" bottom="0.74803149606299213" header="0.31496062992125984" footer="0.31496062992125984"/>
  <pageSetup paperSize="9" scale="70" orientation="portrait" r:id="rId1"/>
  <rowBreaks count="2" manualBreakCount="2">
    <brk id="30" max="5" man="1"/>
    <brk id="265"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38"/>
  <sheetViews>
    <sheetView view="pageBreakPreview" zoomScaleNormal="100" zoomScaleSheetLayoutView="100" workbookViewId="0">
      <selection sqref="A1:F1"/>
    </sheetView>
  </sheetViews>
  <sheetFormatPr defaultColWidth="7.8984375" defaultRowHeight="14.4"/>
  <cols>
    <col min="1" max="1" width="7" style="81" customWidth="1"/>
    <col min="2" max="2" width="71.3984375" style="81" customWidth="1"/>
    <col min="3" max="4" width="7.8984375" style="81"/>
    <col min="5" max="5" width="10.69921875" style="81" customWidth="1"/>
    <col min="6" max="6" width="12.8984375" style="81" bestFit="1" customWidth="1"/>
    <col min="7" max="16384" width="7.8984375" style="81"/>
  </cols>
  <sheetData>
    <row r="1" spans="1:6" ht="79.95" customHeight="1">
      <c r="A1" s="204" t="s">
        <v>855</v>
      </c>
      <c r="B1" s="204"/>
      <c r="C1" s="204"/>
      <c r="D1" s="204"/>
      <c r="E1" s="204"/>
      <c r="F1" s="204"/>
    </row>
    <row r="2" spans="1:6" ht="15.6">
      <c r="A2" s="214" t="s">
        <v>854</v>
      </c>
      <c r="B2" s="215"/>
      <c r="C2" s="215"/>
      <c r="D2" s="215"/>
      <c r="E2" s="215"/>
      <c r="F2" s="216"/>
    </row>
    <row r="3" spans="1:6" ht="31.2" customHeight="1">
      <c r="A3" s="266" t="s">
        <v>811</v>
      </c>
      <c r="B3" s="267"/>
      <c r="C3" s="267"/>
      <c r="D3" s="267"/>
      <c r="E3" s="267"/>
      <c r="F3" s="267"/>
    </row>
    <row r="4" spans="1:6" ht="19.2" customHeight="1">
      <c r="A4" s="173" t="s">
        <v>29</v>
      </c>
      <c r="B4" s="173" t="s">
        <v>1</v>
      </c>
      <c r="C4" s="173" t="s">
        <v>2</v>
      </c>
      <c r="D4" s="174" t="s">
        <v>41</v>
      </c>
      <c r="E4" s="175" t="s">
        <v>641</v>
      </c>
      <c r="F4" s="175" t="s">
        <v>200</v>
      </c>
    </row>
    <row r="5" spans="1:6">
      <c r="A5" s="15" t="s">
        <v>71</v>
      </c>
      <c r="B5" s="261" t="s">
        <v>642</v>
      </c>
      <c r="C5" s="261"/>
      <c r="D5" s="261"/>
      <c r="E5" s="261"/>
      <c r="F5" s="261"/>
    </row>
    <row r="6" spans="1:6" ht="28.8">
      <c r="A6" s="12" t="s">
        <v>4</v>
      </c>
      <c r="B6" s="36" t="s">
        <v>201</v>
      </c>
      <c r="C6" s="75" t="s">
        <v>123</v>
      </c>
      <c r="D6" s="75">
        <v>1</v>
      </c>
      <c r="E6" s="183"/>
      <c r="F6" s="183">
        <f t="shared" ref="F6:F11" si="0">ROUND(D6*E6,2)</f>
        <v>0</v>
      </c>
    </row>
    <row r="7" spans="1:6">
      <c r="A7" s="12" t="s">
        <v>6</v>
      </c>
      <c r="B7" s="3" t="s">
        <v>202</v>
      </c>
      <c r="C7" s="75" t="s">
        <v>123</v>
      </c>
      <c r="D7" s="75">
        <v>25</v>
      </c>
      <c r="E7" s="183"/>
      <c r="F7" s="183">
        <f t="shared" si="0"/>
        <v>0</v>
      </c>
    </row>
    <row r="8" spans="1:6">
      <c r="A8" s="12" t="s">
        <v>8</v>
      </c>
      <c r="B8" s="3" t="s">
        <v>203</v>
      </c>
      <c r="C8" s="75" t="s">
        <v>123</v>
      </c>
      <c r="D8" s="75">
        <v>1</v>
      </c>
      <c r="E8" s="183"/>
      <c r="F8" s="183">
        <f t="shared" si="0"/>
        <v>0</v>
      </c>
    </row>
    <row r="9" spans="1:6" ht="28.8">
      <c r="A9" s="12" t="s">
        <v>10</v>
      </c>
      <c r="B9" s="3" t="s">
        <v>204</v>
      </c>
      <c r="C9" s="75" t="s">
        <v>0</v>
      </c>
      <c r="D9" s="75">
        <v>1</v>
      </c>
      <c r="E9" s="183"/>
      <c r="F9" s="183">
        <f t="shared" si="0"/>
        <v>0</v>
      </c>
    </row>
    <row r="10" spans="1:6">
      <c r="A10" s="12" t="s">
        <v>12</v>
      </c>
      <c r="B10" s="36" t="s">
        <v>207</v>
      </c>
      <c r="C10" s="196" t="s">
        <v>29</v>
      </c>
      <c r="D10" s="184">
        <v>1</v>
      </c>
      <c r="E10" s="185"/>
      <c r="F10" s="183">
        <f t="shared" si="0"/>
        <v>0</v>
      </c>
    </row>
    <row r="11" spans="1:6">
      <c r="A11" s="12" t="s">
        <v>14</v>
      </c>
      <c r="B11" s="36" t="s">
        <v>208</v>
      </c>
      <c r="C11" s="196" t="s">
        <v>206</v>
      </c>
      <c r="D11" s="184">
        <v>1</v>
      </c>
      <c r="E11" s="185"/>
      <c r="F11" s="183">
        <f t="shared" si="0"/>
        <v>0</v>
      </c>
    </row>
    <row r="12" spans="1:6">
      <c r="A12" s="152"/>
      <c r="B12" s="263" t="s">
        <v>812</v>
      </c>
      <c r="C12" s="263"/>
      <c r="D12" s="263"/>
      <c r="E12" s="263"/>
      <c r="F12" s="153">
        <f>SUM(F6:F11)</f>
        <v>0</v>
      </c>
    </row>
    <row r="13" spans="1:6" ht="14.7" customHeight="1">
      <c r="A13" s="103" t="s">
        <v>72</v>
      </c>
      <c r="B13" s="258" t="s">
        <v>643</v>
      </c>
      <c r="C13" s="258"/>
      <c r="D13" s="258"/>
      <c r="E13" s="258"/>
      <c r="F13" s="258"/>
    </row>
    <row r="14" spans="1:6">
      <c r="A14" s="44" t="s">
        <v>16</v>
      </c>
      <c r="B14" s="43" t="s">
        <v>221</v>
      </c>
      <c r="C14" s="90" t="s">
        <v>222</v>
      </c>
      <c r="D14" s="90">
        <v>1</v>
      </c>
      <c r="E14" s="111"/>
      <c r="F14" s="111">
        <f>D14*E14</f>
        <v>0</v>
      </c>
    </row>
    <row r="15" spans="1:6" ht="189.6" customHeight="1">
      <c r="A15" s="102" t="s">
        <v>19</v>
      </c>
      <c r="B15" s="45" t="s">
        <v>390</v>
      </c>
      <c r="C15" s="89" t="s">
        <v>206</v>
      </c>
      <c r="D15" s="89">
        <v>86</v>
      </c>
      <c r="E15" s="132"/>
      <c r="F15" s="111">
        <f t="shared" ref="F15:F30" si="1">D15*E15</f>
        <v>0</v>
      </c>
    </row>
    <row r="16" spans="1:6" ht="88.2" customHeight="1">
      <c r="A16" s="102" t="s">
        <v>161</v>
      </c>
      <c r="B16" s="45" t="s">
        <v>391</v>
      </c>
      <c r="C16" s="89" t="s">
        <v>206</v>
      </c>
      <c r="D16" s="89">
        <v>1</v>
      </c>
      <c r="E16" s="132"/>
      <c r="F16" s="111">
        <f t="shared" si="1"/>
        <v>0</v>
      </c>
    </row>
    <row r="17" spans="1:6" ht="28.8">
      <c r="A17" s="102" t="s">
        <v>396</v>
      </c>
      <c r="B17" s="46" t="s">
        <v>225</v>
      </c>
      <c r="C17" s="89" t="s">
        <v>226</v>
      </c>
      <c r="D17" s="89">
        <v>300</v>
      </c>
      <c r="E17" s="132"/>
      <c r="F17" s="111">
        <f t="shared" si="1"/>
        <v>0</v>
      </c>
    </row>
    <row r="18" spans="1:6" ht="58.95" customHeight="1">
      <c r="A18" s="102" t="s">
        <v>397</v>
      </c>
      <c r="B18" s="45" t="s">
        <v>227</v>
      </c>
      <c r="C18" s="89" t="s">
        <v>206</v>
      </c>
      <c r="D18" s="89">
        <v>1</v>
      </c>
      <c r="E18" s="132"/>
      <c r="F18" s="111">
        <f t="shared" si="1"/>
        <v>0</v>
      </c>
    </row>
    <row r="19" spans="1:6">
      <c r="A19" s="102" t="s">
        <v>398</v>
      </c>
      <c r="B19" s="47" t="s">
        <v>228</v>
      </c>
      <c r="C19" s="89" t="s">
        <v>206</v>
      </c>
      <c r="D19" s="89">
        <v>1</v>
      </c>
      <c r="E19" s="132"/>
      <c r="F19" s="111">
        <f t="shared" si="1"/>
        <v>0</v>
      </c>
    </row>
    <row r="20" spans="1:6">
      <c r="A20" s="102" t="s">
        <v>399</v>
      </c>
      <c r="B20" s="47" t="s">
        <v>229</v>
      </c>
      <c r="C20" s="89" t="s">
        <v>226</v>
      </c>
      <c r="D20" s="89">
        <v>20</v>
      </c>
      <c r="E20" s="132"/>
      <c r="F20" s="111">
        <f t="shared" si="1"/>
        <v>0</v>
      </c>
    </row>
    <row r="21" spans="1:6">
      <c r="A21" s="102" t="s">
        <v>400</v>
      </c>
      <c r="B21" s="46" t="s">
        <v>230</v>
      </c>
      <c r="C21" s="89" t="s">
        <v>231</v>
      </c>
      <c r="D21" s="89">
        <v>1</v>
      </c>
      <c r="E21" s="132"/>
      <c r="F21" s="111">
        <f t="shared" si="1"/>
        <v>0</v>
      </c>
    </row>
    <row r="22" spans="1:6">
      <c r="A22" s="102" t="s">
        <v>401</v>
      </c>
      <c r="B22" s="46" t="s">
        <v>232</v>
      </c>
      <c r="C22" s="89" t="s">
        <v>123</v>
      </c>
      <c r="D22" s="89">
        <v>35</v>
      </c>
      <c r="E22" s="132"/>
      <c r="F22" s="111">
        <f t="shared" si="1"/>
        <v>0</v>
      </c>
    </row>
    <row r="23" spans="1:6">
      <c r="A23" s="102" t="s">
        <v>402</v>
      </c>
      <c r="B23" s="46" t="s">
        <v>233</v>
      </c>
      <c r="C23" s="89" t="s">
        <v>123</v>
      </c>
      <c r="D23" s="89">
        <v>20</v>
      </c>
      <c r="E23" s="132"/>
      <c r="F23" s="111">
        <f t="shared" si="1"/>
        <v>0</v>
      </c>
    </row>
    <row r="24" spans="1:6">
      <c r="A24" s="102" t="s">
        <v>419</v>
      </c>
      <c r="B24" s="46" t="s">
        <v>234</v>
      </c>
      <c r="C24" s="89" t="s">
        <v>123</v>
      </c>
      <c r="D24" s="89">
        <v>10</v>
      </c>
      <c r="E24" s="132"/>
      <c r="F24" s="111">
        <f t="shared" si="1"/>
        <v>0</v>
      </c>
    </row>
    <row r="25" spans="1:6">
      <c r="A25" s="102" t="s">
        <v>420</v>
      </c>
      <c r="B25" s="46" t="s">
        <v>235</v>
      </c>
      <c r="C25" s="89" t="s">
        <v>222</v>
      </c>
      <c r="D25" s="89">
        <v>1</v>
      </c>
      <c r="E25" s="132"/>
      <c r="F25" s="111">
        <f t="shared" si="1"/>
        <v>0</v>
      </c>
    </row>
    <row r="26" spans="1:6">
      <c r="A26" s="102" t="s">
        <v>421</v>
      </c>
      <c r="B26" s="46" t="s">
        <v>236</v>
      </c>
      <c r="C26" s="89" t="s">
        <v>29</v>
      </c>
      <c r="D26" s="89">
        <v>10</v>
      </c>
      <c r="E26" s="132"/>
      <c r="F26" s="111">
        <f t="shared" si="1"/>
        <v>0</v>
      </c>
    </row>
    <row r="27" spans="1:6">
      <c r="A27" s="102" t="s">
        <v>422</v>
      </c>
      <c r="B27" s="46" t="s">
        <v>237</v>
      </c>
      <c r="C27" s="89" t="s">
        <v>238</v>
      </c>
      <c r="D27" s="89">
        <v>4</v>
      </c>
      <c r="E27" s="132"/>
      <c r="F27" s="111">
        <f t="shared" si="1"/>
        <v>0</v>
      </c>
    </row>
    <row r="28" spans="1:6">
      <c r="A28" s="102" t="s">
        <v>423</v>
      </c>
      <c r="B28" s="46" t="s">
        <v>239</v>
      </c>
      <c r="C28" s="89" t="s">
        <v>238</v>
      </c>
      <c r="D28" s="89">
        <v>4</v>
      </c>
      <c r="E28" s="132"/>
      <c r="F28" s="111">
        <f t="shared" si="1"/>
        <v>0</v>
      </c>
    </row>
    <row r="29" spans="1:6">
      <c r="A29" s="102" t="s">
        <v>424</v>
      </c>
      <c r="B29" s="46" t="s">
        <v>240</v>
      </c>
      <c r="C29" s="89" t="s">
        <v>222</v>
      </c>
      <c r="D29" s="89">
        <v>1</v>
      </c>
      <c r="E29" s="132"/>
      <c r="F29" s="111">
        <f t="shared" si="1"/>
        <v>0</v>
      </c>
    </row>
    <row r="30" spans="1:6" ht="62.4" customHeight="1">
      <c r="A30" s="102" t="s">
        <v>447</v>
      </c>
      <c r="B30" s="48" t="s">
        <v>241</v>
      </c>
      <c r="C30" s="90" t="s">
        <v>206</v>
      </c>
      <c r="D30" s="90">
        <v>1</v>
      </c>
      <c r="E30" s="111"/>
      <c r="F30" s="111">
        <f t="shared" si="1"/>
        <v>0</v>
      </c>
    </row>
    <row r="31" spans="1:6" ht="16.2" customHeight="1">
      <c r="A31" s="152"/>
      <c r="B31" s="263" t="s">
        <v>836</v>
      </c>
      <c r="C31" s="263"/>
      <c r="D31" s="263"/>
      <c r="E31" s="263"/>
      <c r="F31" s="153">
        <f>SUM(F14:F30)</f>
        <v>0</v>
      </c>
    </row>
    <row r="32" spans="1:6">
      <c r="A32" s="96" t="s">
        <v>73</v>
      </c>
      <c r="B32" s="258" t="s">
        <v>671</v>
      </c>
      <c r="C32" s="258"/>
      <c r="D32" s="258"/>
      <c r="E32" s="258"/>
      <c r="F32" s="258"/>
    </row>
    <row r="33" spans="1:6">
      <c r="A33" s="113" t="s">
        <v>21</v>
      </c>
      <c r="B33" s="99" t="s">
        <v>242</v>
      </c>
      <c r="C33" s="43"/>
      <c r="D33" s="43"/>
      <c r="E33" s="43"/>
      <c r="F33" s="43"/>
    </row>
    <row r="34" spans="1:6">
      <c r="A34" s="83" t="s">
        <v>413</v>
      </c>
      <c r="B34" s="94" t="s">
        <v>243</v>
      </c>
      <c r="C34" s="97" t="s">
        <v>244</v>
      </c>
      <c r="D34" s="97">
        <v>1</v>
      </c>
      <c r="E34" s="118"/>
      <c r="F34" s="138">
        <f>D34*E34</f>
        <v>0</v>
      </c>
    </row>
    <row r="35" spans="1:6" ht="19.8" customHeight="1">
      <c r="A35" s="83" t="s">
        <v>23</v>
      </c>
      <c r="B35" s="251" t="s">
        <v>448</v>
      </c>
      <c r="C35" s="262"/>
      <c r="D35" s="262"/>
      <c r="E35" s="262"/>
      <c r="F35" s="262"/>
    </row>
    <row r="36" spans="1:6" ht="28.8">
      <c r="A36" s="55" t="s">
        <v>646</v>
      </c>
      <c r="B36" s="94" t="s">
        <v>93</v>
      </c>
      <c r="C36" s="51" t="s">
        <v>196</v>
      </c>
      <c r="D36" s="51">
        <v>180</v>
      </c>
      <c r="E36" s="104"/>
      <c r="F36" s="105">
        <f t="shared" ref="F36:F41" si="2">D36*E36</f>
        <v>0</v>
      </c>
    </row>
    <row r="37" spans="1:6" ht="21.6" customHeight="1">
      <c r="A37" s="55" t="s">
        <v>647</v>
      </c>
      <c r="B37" s="94" t="s">
        <v>246</v>
      </c>
      <c r="C37" s="51" t="s">
        <v>197</v>
      </c>
      <c r="D37" s="51">
        <v>17.64</v>
      </c>
      <c r="E37" s="104"/>
      <c r="F37" s="105">
        <f t="shared" si="2"/>
        <v>0</v>
      </c>
    </row>
    <row r="38" spans="1:6" ht="19.8" customHeight="1">
      <c r="A38" s="55" t="s">
        <v>648</v>
      </c>
      <c r="B38" s="94" t="s">
        <v>247</v>
      </c>
      <c r="C38" s="51" t="s">
        <v>197</v>
      </c>
      <c r="D38" s="51">
        <v>39.89</v>
      </c>
      <c r="E38" s="104"/>
      <c r="F38" s="105">
        <f t="shared" si="2"/>
        <v>0</v>
      </c>
    </row>
    <row r="39" spans="1:6" ht="18.600000000000001" customHeight="1">
      <c r="A39" s="55" t="s">
        <v>649</v>
      </c>
      <c r="B39" s="94" t="s">
        <v>248</v>
      </c>
      <c r="C39" s="51" t="s">
        <v>249</v>
      </c>
      <c r="D39" s="51">
        <v>10</v>
      </c>
      <c r="E39" s="104"/>
      <c r="F39" s="105">
        <f t="shared" si="2"/>
        <v>0</v>
      </c>
    </row>
    <row r="40" spans="1:6" ht="21" customHeight="1">
      <c r="A40" s="55" t="s">
        <v>650</v>
      </c>
      <c r="B40" s="94" t="s">
        <v>96</v>
      </c>
      <c r="C40" s="51" t="s">
        <v>249</v>
      </c>
      <c r="D40" s="51">
        <v>30</v>
      </c>
      <c r="E40" s="104"/>
      <c r="F40" s="105">
        <f t="shared" si="2"/>
        <v>0</v>
      </c>
    </row>
    <row r="41" spans="1:6" ht="20.399999999999999" customHeight="1">
      <c r="A41" s="55" t="s">
        <v>457</v>
      </c>
      <c r="B41" s="94" t="s">
        <v>97</v>
      </c>
      <c r="C41" s="51" t="s">
        <v>249</v>
      </c>
      <c r="D41" s="51">
        <v>27</v>
      </c>
      <c r="E41" s="104"/>
      <c r="F41" s="105">
        <f t="shared" si="2"/>
        <v>0</v>
      </c>
    </row>
    <row r="42" spans="1:6">
      <c r="A42" s="83" t="s">
        <v>25</v>
      </c>
      <c r="B42" s="176" t="s">
        <v>98</v>
      </c>
      <c r="C42" s="176"/>
      <c r="D42" s="176"/>
      <c r="E42" s="176"/>
      <c r="F42" s="176"/>
    </row>
    <row r="43" spans="1:6" ht="27" customHeight="1">
      <c r="A43" s="55" t="s">
        <v>651</v>
      </c>
      <c r="B43" s="94" t="s">
        <v>250</v>
      </c>
      <c r="C43" s="51" t="s">
        <v>249</v>
      </c>
      <c r="D43" s="51">
        <v>4.05</v>
      </c>
      <c r="E43" s="104"/>
      <c r="F43" s="105">
        <f>D43*E43</f>
        <v>0</v>
      </c>
    </row>
    <row r="44" spans="1:6" ht="13.2" customHeight="1">
      <c r="A44" s="83" t="s">
        <v>27</v>
      </c>
      <c r="B44" s="176" t="s">
        <v>101</v>
      </c>
      <c r="C44" s="176"/>
      <c r="D44" s="176"/>
      <c r="E44" s="176"/>
      <c r="F44" s="176"/>
    </row>
    <row r="45" spans="1:6">
      <c r="A45" s="55" t="s">
        <v>652</v>
      </c>
      <c r="B45" s="94" t="s">
        <v>251</v>
      </c>
      <c r="C45" s="51"/>
      <c r="D45" s="51"/>
      <c r="E45" s="52"/>
      <c r="F45" s="95"/>
    </row>
    <row r="46" spans="1:6" ht="17.399999999999999" customHeight="1">
      <c r="A46" s="55" t="s">
        <v>653</v>
      </c>
      <c r="B46" s="94" t="s">
        <v>252</v>
      </c>
      <c r="C46" s="51" t="s">
        <v>249</v>
      </c>
      <c r="D46" s="51">
        <v>0.67500000000000004</v>
      </c>
      <c r="E46" s="104"/>
      <c r="F46" s="105">
        <f>D46*E46</f>
        <v>0</v>
      </c>
    </row>
    <row r="47" spans="1:6" ht="18.600000000000001" customHeight="1">
      <c r="A47" s="83" t="s">
        <v>30</v>
      </c>
      <c r="B47" s="251" t="s">
        <v>253</v>
      </c>
      <c r="C47" s="251"/>
      <c r="D47" s="176"/>
      <c r="E47" s="176"/>
      <c r="F47" s="176"/>
    </row>
    <row r="48" spans="1:6" ht="18.600000000000001" customHeight="1">
      <c r="A48" s="55" t="s">
        <v>654</v>
      </c>
      <c r="B48" s="94" t="s">
        <v>254</v>
      </c>
      <c r="C48" s="51" t="s">
        <v>249</v>
      </c>
      <c r="D48" s="51">
        <v>7.056</v>
      </c>
      <c r="E48" s="104"/>
      <c r="F48" s="105">
        <f>D48*E48</f>
        <v>0</v>
      </c>
    </row>
    <row r="49" spans="1:6" ht="16.2">
      <c r="A49" s="55" t="s">
        <v>655</v>
      </c>
      <c r="B49" s="94" t="s">
        <v>255</v>
      </c>
      <c r="C49" s="51" t="s">
        <v>249</v>
      </c>
      <c r="D49" s="51">
        <v>1.1519999999999999</v>
      </c>
      <c r="E49" s="104"/>
      <c r="F49" s="105">
        <f>D49*E49</f>
        <v>0</v>
      </c>
    </row>
    <row r="50" spans="1:6" ht="16.8" customHeight="1">
      <c r="A50" s="83" t="s">
        <v>169</v>
      </c>
      <c r="B50" s="251" t="s">
        <v>253</v>
      </c>
      <c r="C50" s="251"/>
      <c r="D50" s="176"/>
      <c r="E50" s="176"/>
      <c r="F50" s="176"/>
    </row>
    <row r="51" spans="1:6" ht="21" customHeight="1">
      <c r="A51" s="55" t="s">
        <v>656</v>
      </c>
      <c r="B51" s="94" t="s">
        <v>256</v>
      </c>
      <c r="C51" s="51" t="s">
        <v>249</v>
      </c>
      <c r="D51" s="51">
        <v>5.67</v>
      </c>
      <c r="E51" s="104"/>
      <c r="F51" s="105">
        <f>D51*E51</f>
        <v>0</v>
      </c>
    </row>
    <row r="52" spans="1:6" ht="16.2" customHeight="1">
      <c r="A52" s="55" t="s">
        <v>657</v>
      </c>
      <c r="B52" s="94" t="s">
        <v>257</v>
      </c>
      <c r="C52" s="51" t="s">
        <v>249</v>
      </c>
      <c r="D52" s="51">
        <v>9.36</v>
      </c>
      <c r="E52" s="104"/>
      <c r="F52" s="105">
        <f>D52*E52</f>
        <v>0</v>
      </c>
    </row>
    <row r="53" spans="1:6" ht="16.8" customHeight="1">
      <c r="A53" s="55" t="s">
        <v>170</v>
      </c>
      <c r="B53" s="251" t="s">
        <v>258</v>
      </c>
      <c r="C53" s="251"/>
      <c r="D53" s="251"/>
      <c r="E53" s="176"/>
      <c r="F53" s="176"/>
    </row>
    <row r="54" spans="1:6" ht="16.8" customHeight="1">
      <c r="A54" s="55" t="s">
        <v>658</v>
      </c>
      <c r="B54" s="94" t="s">
        <v>260</v>
      </c>
      <c r="C54" s="51" t="s">
        <v>249</v>
      </c>
      <c r="D54" s="51">
        <v>8.25</v>
      </c>
      <c r="E54" s="104"/>
      <c r="F54" s="105">
        <f>D54*E54</f>
        <v>0</v>
      </c>
    </row>
    <row r="55" spans="1:6" ht="20.399999999999999" customHeight="1">
      <c r="A55" s="55" t="s">
        <v>659</v>
      </c>
      <c r="B55" s="94" t="s">
        <v>261</v>
      </c>
      <c r="C55" s="51" t="s">
        <v>249</v>
      </c>
      <c r="D55" s="51">
        <v>4.55</v>
      </c>
      <c r="E55" s="104"/>
      <c r="F55" s="105">
        <f>D55*E55</f>
        <v>0</v>
      </c>
    </row>
    <row r="56" spans="1:6" ht="19.8" customHeight="1">
      <c r="A56" s="55" t="s">
        <v>660</v>
      </c>
      <c r="B56" s="94" t="s">
        <v>262</v>
      </c>
      <c r="C56" s="51" t="s">
        <v>249</v>
      </c>
      <c r="D56" s="51">
        <v>3.39</v>
      </c>
      <c r="E56" s="104"/>
      <c r="F56" s="105">
        <f>D56*E56</f>
        <v>0</v>
      </c>
    </row>
    <row r="57" spans="1:6">
      <c r="A57" s="83" t="s">
        <v>171</v>
      </c>
      <c r="B57" s="91" t="s">
        <v>110</v>
      </c>
      <c r="C57" s="51"/>
      <c r="D57" s="51"/>
      <c r="E57" s="52"/>
      <c r="F57" s="95"/>
    </row>
    <row r="58" spans="1:6">
      <c r="A58" s="55" t="s">
        <v>661</v>
      </c>
      <c r="B58" s="94" t="s">
        <v>263</v>
      </c>
      <c r="C58" s="51" t="s">
        <v>264</v>
      </c>
      <c r="D58" s="51">
        <v>2186</v>
      </c>
      <c r="E58" s="104"/>
      <c r="F58" s="105">
        <f>D58*E58</f>
        <v>0</v>
      </c>
    </row>
    <row r="59" spans="1:6" ht="28.8">
      <c r="A59" s="55" t="s">
        <v>662</v>
      </c>
      <c r="B59" s="94" t="s">
        <v>265</v>
      </c>
      <c r="C59" s="51" t="s">
        <v>196</v>
      </c>
      <c r="D59" s="51">
        <v>0.4</v>
      </c>
      <c r="E59" s="104"/>
      <c r="F59" s="105">
        <f>D59*E59</f>
        <v>0</v>
      </c>
    </row>
    <row r="60" spans="1:6">
      <c r="A60" s="55" t="s">
        <v>663</v>
      </c>
      <c r="B60" s="94" t="s">
        <v>266</v>
      </c>
      <c r="C60" s="51" t="s">
        <v>264</v>
      </c>
      <c r="D60" s="51">
        <v>5</v>
      </c>
      <c r="E60" s="104"/>
      <c r="F60" s="105">
        <f>D60*E60</f>
        <v>0</v>
      </c>
    </row>
    <row r="61" spans="1:6">
      <c r="A61" s="83" t="s">
        <v>410</v>
      </c>
      <c r="B61" s="91" t="s">
        <v>113</v>
      </c>
      <c r="C61" s="51"/>
      <c r="D61" s="51"/>
      <c r="E61" s="104"/>
      <c r="F61" s="105"/>
    </row>
    <row r="62" spans="1:6" ht="16.2">
      <c r="A62" s="55" t="s">
        <v>664</v>
      </c>
      <c r="B62" s="94" t="s">
        <v>267</v>
      </c>
      <c r="C62" s="51" t="s">
        <v>196</v>
      </c>
      <c r="D62" s="51">
        <v>13.44</v>
      </c>
      <c r="E62" s="115"/>
      <c r="F62" s="105">
        <f>D62*E62</f>
        <v>0</v>
      </c>
    </row>
    <row r="63" spans="1:6" ht="16.2">
      <c r="A63" s="55" t="s">
        <v>665</v>
      </c>
      <c r="B63" s="94" t="s">
        <v>268</v>
      </c>
      <c r="C63" s="51" t="s">
        <v>196</v>
      </c>
      <c r="D63" s="51">
        <v>78.84</v>
      </c>
      <c r="E63" s="115"/>
      <c r="F63" s="105">
        <f>D63*E63</f>
        <v>0</v>
      </c>
    </row>
    <row r="64" spans="1:6" ht="16.2">
      <c r="A64" s="55" t="s">
        <v>666</v>
      </c>
      <c r="B64" s="94" t="s">
        <v>269</v>
      </c>
      <c r="C64" s="51" t="s">
        <v>196</v>
      </c>
      <c r="D64" s="51">
        <v>109.5</v>
      </c>
      <c r="E64" s="115"/>
      <c r="F64" s="105">
        <f>D64*E64</f>
        <v>0</v>
      </c>
    </row>
    <row r="65" spans="1:6" ht="16.2">
      <c r="A65" s="55" t="s">
        <v>667</v>
      </c>
      <c r="B65" s="94" t="s">
        <v>270</v>
      </c>
      <c r="C65" s="51" t="s">
        <v>196</v>
      </c>
      <c r="D65" s="51">
        <v>64.75</v>
      </c>
      <c r="E65" s="115"/>
      <c r="F65" s="105">
        <f>D65*E65</f>
        <v>0</v>
      </c>
    </row>
    <row r="66" spans="1:6">
      <c r="A66" s="83" t="s">
        <v>403</v>
      </c>
      <c r="B66" s="91" t="s">
        <v>117</v>
      </c>
      <c r="C66" s="51"/>
      <c r="D66" s="51"/>
      <c r="E66" s="57"/>
      <c r="F66" s="95"/>
    </row>
    <row r="67" spans="1:6" ht="17.399999999999999" customHeight="1">
      <c r="A67" s="55" t="s">
        <v>668</v>
      </c>
      <c r="B67" s="91" t="s">
        <v>118</v>
      </c>
      <c r="C67" s="51"/>
      <c r="D67" s="51"/>
      <c r="E67" s="57"/>
      <c r="F67" s="95"/>
    </row>
    <row r="68" spans="1:6" ht="19.8" customHeight="1">
      <c r="A68" s="55" t="s">
        <v>669</v>
      </c>
      <c r="B68" s="94" t="s">
        <v>271</v>
      </c>
      <c r="C68" s="51" t="s">
        <v>196</v>
      </c>
      <c r="D68" s="51">
        <v>22.75</v>
      </c>
      <c r="E68" s="115"/>
      <c r="F68" s="116">
        <f t="shared" ref="F68:F76" si="3">D68*E68</f>
        <v>0</v>
      </c>
    </row>
    <row r="69" spans="1:6" ht="16.2" customHeight="1">
      <c r="A69" s="55" t="s">
        <v>670</v>
      </c>
      <c r="B69" s="94" t="s">
        <v>272</v>
      </c>
      <c r="C69" s="51" t="s">
        <v>196</v>
      </c>
      <c r="D69" s="51">
        <v>18.600000000000001</v>
      </c>
      <c r="E69" s="115"/>
      <c r="F69" s="116">
        <f t="shared" si="3"/>
        <v>0</v>
      </c>
    </row>
    <row r="70" spans="1:6" ht="18.600000000000001" customHeight="1">
      <c r="A70" s="55" t="s">
        <v>670</v>
      </c>
      <c r="B70" s="94" t="s">
        <v>273</v>
      </c>
      <c r="C70" s="51" t="s">
        <v>196</v>
      </c>
      <c r="D70" s="51">
        <v>33.880000000000003</v>
      </c>
      <c r="E70" s="115"/>
      <c r="F70" s="116">
        <f t="shared" si="3"/>
        <v>0</v>
      </c>
    </row>
    <row r="71" spans="1:6" ht="15" customHeight="1">
      <c r="A71" s="55" t="s">
        <v>672</v>
      </c>
      <c r="B71" s="94" t="s">
        <v>274</v>
      </c>
      <c r="C71" s="51" t="s">
        <v>196</v>
      </c>
      <c r="D71" s="51">
        <v>50</v>
      </c>
      <c r="E71" s="115"/>
      <c r="F71" s="116">
        <f t="shared" si="3"/>
        <v>0</v>
      </c>
    </row>
    <row r="72" spans="1:6" ht="15.6" customHeight="1">
      <c r="A72" s="55" t="s">
        <v>673</v>
      </c>
      <c r="B72" s="94" t="s">
        <v>275</v>
      </c>
      <c r="C72" s="51" t="s">
        <v>196</v>
      </c>
      <c r="D72" s="51">
        <v>22.75</v>
      </c>
      <c r="E72" s="115"/>
      <c r="F72" s="116">
        <f t="shared" si="3"/>
        <v>0</v>
      </c>
    </row>
    <row r="73" spans="1:6" ht="18" customHeight="1">
      <c r="A73" s="55" t="s">
        <v>674</v>
      </c>
      <c r="B73" s="94" t="s">
        <v>276</v>
      </c>
      <c r="C73" s="51" t="s">
        <v>196</v>
      </c>
      <c r="D73" s="51">
        <v>18.600000000000001</v>
      </c>
      <c r="E73" s="115"/>
      <c r="F73" s="116">
        <f t="shared" si="3"/>
        <v>0</v>
      </c>
    </row>
    <row r="74" spans="1:6" ht="16.2" customHeight="1">
      <c r="A74" s="55" t="s">
        <v>675</v>
      </c>
      <c r="B74" s="94" t="s">
        <v>277</v>
      </c>
      <c r="C74" s="51" t="s">
        <v>196</v>
      </c>
      <c r="D74" s="51">
        <v>104.46</v>
      </c>
      <c r="E74" s="115"/>
      <c r="F74" s="116">
        <f t="shared" si="3"/>
        <v>0</v>
      </c>
    </row>
    <row r="75" spans="1:6" ht="16.8" customHeight="1">
      <c r="A75" s="55" t="s">
        <v>676</v>
      </c>
      <c r="B75" s="94" t="s">
        <v>278</v>
      </c>
      <c r="C75" s="51" t="s">
        <v>196</v>
      </c>
      <c r="D75" s="51">
        <v>93.6</v>
      </c>
      <c r="E75" s="115"/>
      <c r="F75" s="116">
        <f t="shared" si="3"/>
        <v>0</v>
      </c>
    </row>
    <row r="76" spans="1:6" ht="18" customHeight="1">
      <c r="A76" s="55" t="s">
        <v>677</v>
      </c>
      <c r="B76" s="94" t="s">
        <v>279</v>
      </c>
      <c r="C76" s="51" t="s">
        <v>9</v>
      </c>
      <c r="D76" s="51">
        <v>22</v>
      </c>
      <c r="E76" s="115"/>
      <c r="F76" s="116">
        <f t="shared" si="3"/>
        <v>0</v>
      </c>
    </row>
    <row r="77" spans="1:6">
      <c r="A77" s="83" t="s">
        <v>404</v>
      </c>
      <c r="B77" s="91" t="s">
        <v>280</v>
      </c>
      <c r="C77" s="51"/>
      <c r="D77" s="51"/>
      <c r="E77" s="57"/>
      <c r="F77" s="95"/>
    </row>
    <row r="78" spans="1:6" ht="28.8">
      <c r="A78" s="89" t="s">
        <v>678</v>
      </c>
      <c r="B78" s="91" t="s">
        <v>281</v>
      </c>
      <c r="C78" s="51"/>
      <c r="D78" s="51"/>
      <c r="E78" s="57"/>
      <c r="F78" s="95"/>
    </row>
    <row r="79" spans="1:6" ht="55.95" customHeight="1">
      <c r="A79" s="89" t="s">
        <v>679</v>
      </c>
      <c r="B79" s="94" t="s">
        <v>389</v>
      </c>
      <c r="C79" s="58" t="s">
        <v>5</v>
      </c>
      <c r="D79" s="137">
        <v>1</v>
      </c>
      <c r="E79" s="118"/>
      <c r="F79" s="138">
        <f>D79*E79</f>
        <v>0</v>
      </c>
    </row>
    <row r="80" spans="1:6" ht="16.2" customHeight="1">
      <c r="A80" s="89" t="s">
        <v>680</v>
      </c>
      <c r="B80" s="94" t="s">
        <v>282</v>
      </c>
      <c r="C80" s="58" t="s">
        <v>283</v>
      </c>
      <c r="D80" s="137">
        <v>16</v>
      </c>
      <c r="E80" s="118"/>
      <c r="F80" s="138">
        <f>D80*E80</f>
        <v>0</v>
      </c>
    </row>
    <row r="81" spans="1:6" ht="28.8">
      <c r="A81" s="89" t="s">
        <v>681</v>
      </c>
      <c r="B81" s="94" t="s">
        <v>284</v>
      </c>
      <c r="C81" s="58" t="s">
        <v>5</v>
      </c>
      <c r="D81" s="137">
        <v>1</v>
      </c>
      <c r="E81" s="118"/>
      <c r="F81" s="138">
        <f>D81*E81</f>
        <v>0</v>
      </c>
    </row>
    <row r="82" spans="1:6" ht="15.6" customHeight="1">
      <c r="A82" s="89" t="s">
        <v>682</v>
      </c>
      <c r="B82" s="94" t="s">
        <v>285</v>
      </c>
      <c r="C82" s="58" t="s">
        <v>9</v>
      </c>
      <c r="D82" s="137">
        <v>17</v>
      </c>
      <c r="E82" s="118"/>
      <c r="F82" s="138">
        <f>D82*E82</f>
        <v>0</v>
      </c>
    </row>
    <row r="83" spans="1:6" ht="28.8">
      <c r="A83" s="89" t="s">
        <v>683</v>
      </c>
      <c r="B83" s="60" t="s">
        <v>286</v>
      </c>
      <c r="C83" s="61" t="s">
        <v>287</v>
      </c>
      <c r="D83" s="137">
        <v>1</v>
      </c>
      <c r="E83" s="118"/>
      <c r="F83" s="118">
        <f t="shared" ref="F83:F84" si="4">D83*E83</f>
        <v>0</v>
      </c>
    </row>
    <row r="84" spans="1:6" ht="28.8">
      <c r="A84" s="89" t="s">
        <v>684</v>
      </c>
      <c r="B84" s="60" t="s">
        <v>288</v>
      </c>
      <c r="C84" s="61" t="s">
        <v>206</v>
      </c>
      <c r="D84" s="137">
        <v>10</v>
      </c>
      <c r="E84" s="118"/>
      <c r="F84" s="118">
        <f t="shared" si="4"/>
        <v>0</v>
      </c>
    </row>
    <row r="85" spans="1:6">
      <c r="A85" s="167"/>
      <c r="B85" s="263" t="s">
        <v>841</v>
      </c>
      <c r="C85" s="263"/>
      <c r="D85" s="263"/>
      <c r="E85" s="263"/>
      <c r="F85" s="153">
        <f>SUM(F34:F84)</f>
        <v>0</v>
      </c>
    </row>
    <row r="86" spans="1:6">
      <c r="A86" s="83" t="s">
        <v>68</v>
      </c>
      <c r="B86" s="258" t="s">
        <v>685</v>
      </c>
      <c r="C86" s="258"/>
      <c r="D86" s="258"/>
      <c r="E86" s="258"/>
      <c r="F86" s="258"/>
    </row>
    <row r="87" spans="1:6">
      <c r="A87" s="100" t="s">
        <v>425</v>
      </c>
      <c r="B87" s="99" t="s">
        <v>289</v>
      </c>
      <c r="C87" s="43"/>
      <c r="D87" s="43"/>
      <c r="E87" s="43"/>
      <c r="F87" s="43"/>
    </row>
    <row r="88" spans="1:6">
      <c r="A88" s="121" t="s">
        <v>687</v>
      </c>
      <c r="B88" s="43" t="s">
        <v>290</v>
      </c>
      <c r="C88" s="51"/>
      <c r="D88" s="51"/>
      <c r="E88" s="57"/>
      <c r="F88" s="95"/>
    </row>
    <row r="89" spans="1:6" ht="16.2">
      <c r="A89" s="121" t="s">
        <v>688</v>
      </c>
      <c r="B89" s="94" t="s">
        <v>291</v>
      </c>
      <c r="C89" s="97" t="s">
        <v>292</v>
      </c>
      <c r="D89" s="97">
        <v>6.7</v>
      </c>
      <c r="E89" s="118"/>
      <c r="F89" s="138">
        <f>D89*E89</f>
        <v>0</v>
      </c>
    </row>
    <row r="90" spans="1:6" ht="16.2">
      <c r="A90" s="121" t="s">
        <v>689</v>
      </c>
      <c r="B90" s="94" t="s">
        <v>293</v>
      </c>
      <c r="C90" s="97" t="s">
        <v>294</v>
      </c>
      <c r="D90" s="97">
        <v>5.4</v>
      </c>
      <c r="E90" s="118"/>
      <c r="F90" s="138">
        <f>D90*E90</f>
        <v>0</v>
      </c>
    </row>
    <row r="91" spans="1:6" ht="28.8">
      <c r="A91" s="121" t="s">
        <v>690</v>
      </c>
      <c r="B91" s="94" t="s">
        <v>295</v>
      </c>
      <c r="C91" s="97" t="s">
        <v>294</v>
      </c>
      <c r="D91" s="97">
        <v>0.33600000000000002</v>
      </c>
      <c r="E91" s="118"/>
      <c r="F91" s="138">
        <f t="shared" ref="F91:F101" si="5">D91*E91</f>
        <v>0</v>
      </c>
    </row>
    <row r="92" spans="1:6">
      <c r="A92" s="121" t="s">
        <v>691</v>
      </c>
      <c r="B92" s="94" t="s">
        <v>296</v>
      </c>
      <c r="C92" s="97" t="s">
        <v>297</v>
      </c>
      <c r="D92" s="97">
        <v>6.72</v>
      </c>
      <c r="E92" s="118"/>
      <c r="F92" s="138">
        <f t="shared" si="5"/>
        <v>0</v>
      </c>
    </row>
    <row r="93" spans="1:6" ht="16.2">
      <c r="A93" s="121" t="s">
        <v>692</v>
      </c>
      <c r="B93" s="94" t="s">
        <v>298</v>
      </c>
      <c r="C93" s="97" t="s">
        <v>294</v>
      </c>
      <c r="D93" s="97">
        <v>1.008</v>
      </c>
      <c r="E93" s="118"/>
      <c r="F93" s="138">
        <f t="shared" si="5"/>
        <v>0</v>
      </c>
    </row>
    <row r="94" spans="1:6" ht="16.2">
      <c r="A94" s="121" t="s">
        <v>693</v>
      </c>
      <c r="B94" s="94" t="s">
        <v>299</v>
      </c>
      <c r="C94" s="97" t="s">
        <v>294</v>
      </c>
      <c r="D94" s="97">
        <v>1.1519999999999999</v>
      </c>
      <c r="E94" s="118"/>
      <c r="F94" s="138">
        <f t="shared" si="5"/>
        <v>0</v>
      </c>
    </row>
    <row r="95" spans="1:6" ht="16.2">
      <c r="A95" s="121" t="s">
        <v>694</v>
      </c>
      <c r="B95" s="94" t="s">
        <v>300</v>
      </c>
      <c r="C95" s="97" t="s">
        <v>292</v>
      </c>
      <c r="D95" s="97">
        <v>0.96</v>
      </c>
      <c r="E95" s="118"/>
      <c r="F95" s="138">
        <f t="shared" si="5"/>
        <v>0</v>
      </c>
    </row>
    <row r="96" spans="1:6" ht="16.2">
      <c r="A96" s="121" t="s">
        <v>695</v>
      </c>
      <c r="B96" s="94" t="s">
        <v>301</v>
      </c>
      <c r="C96" s="97" t="s">
        <v>294</v>
      </c>
      <c r="D96" s="97">
        <v>6.4000000000000001E-2</v>
      </c>
      <c r="E96" s="118"/>
      <c r="F96" s="138">
        <f t="shared" si="5"/>
        <v>0</v>
      </c>
    </row>
    <row r="97" spans="1:6" ht="28.8">
      <c r="A97" s="121" t="s">
        <v>696</v>
      </c>
      <c r="B97" s="94" t="s">
        <v>302</v>
      </c>
      <c r="C97" s="97" t="s">
        <v>292</v>
      </c>
      <c r="D97" s="97">
        <v>6.2</v>
      </c>
      <c r="E97" s="118"/>
      <c r="F97" s="138">
        <f t="shared" si="5"/>
        <v>0</v>
      </c>
    </row>
    <row r="98" spans="1:6" ht="21" customHeight="1">
      <c r="A98" s="121" t="s">
        <v>697</v>
      </c>
      <c r="B98" s="94" t="s">
        <v>303</v>
      </c>
      <c r="C98" s="97" t="s">
        <v>292</v>
      </c>
      <c r="D98" s="97">
        <v>6.2</v>
      </c>
      <c r="E98" s="118"/>
      <c r="F98" s="138">
        <f t="shared" si="5"/>
        <v>0</v>
      </c>
    </row>
    <row r="99" spans="1:6" ht="16.8" customHeight="1">
      <c r="A99" s="121" t="s">
        <v>698</v>
      </c>
      <c r="B99" s="94" t="s">
        <v>304</v>
      </c>
      <c r="C99" s="97" t="s">
        <v>294</v>
      </c>
      <c r="D99" s="97">
        <v>6.72</v>
      </c>
      <c r="E99" s="118"/>
      <c r="F99" s="138">
        <f t="shared" si="5"/>
        <v>0</v>
      </c>
    </row>
    <row r="100" spans="1:6" ht="17.399999999999999" customHeight="1">
      <c r="A100" s="121" t="s">
        <v>699</v>
      </c>
      <c r="B100" s="94" t="s">
        <v>305</v>
      </c>
      <c r="C100" s="97" t="s">
        <v>123</v>
      </c>
      <c r="D100" s="97">
        <v>4</v>
      </c>
      <c r="E100" s="118"/>
      <c r="F100" s="138">
        <f t="shared" si="5"/>
        <v>0</v>
      </c>
    </row>
    <row r="101" spans="1:6" ht="28.8">
      <c r="A101" s="121" t="s">
        <v>700</v>
      </c>
      <c r="B101" s="94" t="s">
        <v>306</v>
      </c>
      <c r="C101" s="97" t="s">
        <v>294</v>
      </c>
      <c r="D101" s="97">
        <v>1.5</v>
      </c>
      <c r="E101" s="118"/>
      <c r="F101" s="138">
        <f t="shared" si="5"/>
        <v>0</v>
      </c>
    </row>
    <row r="102" spans="1:6">
      <c r="A102" s="62" t="s">
        <v>426</v>
      </c>
      <c r="B102" s="91" t="s">
        <v>307</v>
      </c>
      <c r="C102" s="97"/>
      <c r="D102" s="97"/>
      <c r="E102" s="118"/>
      <c r="F102" s="138"/>
    </row>
    <row r="103" spans="1:6">
      <c r="A103" s="89" t="s">
        <v>701</v>
      </c>
      <c r="B103" s="94" t="s">
        <v>308</v>
      </c>
      <c r="C103" s="97" t="s">
        <v>123</v>
      </c>
      <c r="D103" s="97">
        <v>1</v>
      </c>
      <c r="E103" s="118"/>
      <c r="F103" s="138">
        <f t="shared" ref="F103:F112" si="6">D103*E103</f>
        <v>0</v>
      </c>
    </row>
    <row r="104" spans="1:6" ht="16.2">
      <c r="A104" s="89" t="s">
        <v>702</v>
      </c>
      <c r="B104" s="94" t="s">
        <v>309</v>
      </c>
      <c r="C104" s="97" t="s">
        <v>123</v>
      </c>
      <c r="D104" s="97">
        <v>2</v>
      </c>
      <c r="E104" s="118"/>
      <c r="F104" s="138">
        <f t="shared" si="6"/>
        <v>0</v>
      </c>
    </row>
    <row r="105" spans="1:6">
      <c r="A105" s="89" t="s">
        <v>703</v>
      </c>
      <c r="B105" s="94" t="s">
        <v>310</v>
      </c>
      <c r="C105" s="97" t="s">
        <v>123</v>
      </c>
      <c r="D105" s="97">
        <v>2</v>
      </c>
      <c r="E105" s="118"/>
      <c r="F105" s="138">
        <f t="shared" si="6"/>
        <v>0</v>
      </c>
    </row>
    <row r="106" spans="1:6">
      <c r="A106" s="89" t="s">
        <v>704</v>
      </c>
      <c r="B106" s="94" t="s">
        <v>311</v>
      </c>
      <c r="C106" s="97" t="s">
        <v>123</v>
      </c>
      <c r="D106" s="97">
        <v>1</v>
      </c>
      <c r="E106" s="118"/>
      <c r="F106" s="138">
        <f t="shared" si="6"/>
        <v>0</v>
      </c>
    </row>
    <row r="107" spans="1:6">
      <c r="A107" s="89" t="s">
        <v>705</v>
      </c>
      <c r="B107" s="94" t="s">
        <v>312</v>
      </c>
      <c r="C107" s="97" t="s">
        <v>123</v>
      </c>
      <c r="D107" s="97">
        <v>6</v>
      </c>
      <c r="E107" s="118"/>
      <c r="F107" s="138">
        <f t="shared" si="6"/>
        <v>0</v>
      </c>
    </row>
    <row r="108" spans="1:6">
      <c r="A108" s="89" t="s">
        <v>706</v>
      </c>
      <c r="B108" s="94" t="s">
        <v>313</v>
      </c>
      <c r="C108" s="97" t="s">
        <v>123</v>
      </c>
      <c r="D108" s="97">
        <v>6</v>
      </c>
      <c r="E108" s="118"/>
      <c r="F108" s="138">
        <f t="shared" si="6"/>
        <v>0</v>
      </c>
    </row>
    <row r="109" spans="1:6">
      <c r="A109" s="89" t="s">
        <v>707</v>
      </c>
      <c r="B109" s="94" t="s">
        <v>314</v>
      </c>
      <c r="C109" s="97" t="s">
        <v>123</v>
      </c>
      <c r="D109" s="97">
        <v>6</v>
      </c>
      <c r="E109" s="118"/>
      <c r="F109" s="138">
        <f t="shared" si="6"/>
        <v>0</v>
      </c>
    </row>
    <row r="110" spans="1:6">
      <c r="A110" s="89" t="s">
        <v>708</v>
      </c>
      <c r="B110" s="94" t="s">
        <v>315</v>
      </c>
      <c r="C110" s="97" t="s">
        <v>206</v>
      </c>
      <c r="D110" s="97">
        <v>6</v>
      </c>
      <c r="E110" s="118"/>
      <c r="F110" s="138">
        <f t="shared" si="6"/>
        <v>0</v>
      </c>
    </row>
    <row r="111" spans="1:6" ht="43.2">
      <c r="A111" s="89" t="s">
        <v>709</v>
      </c>
      <c r="B111" s="94" t="s">
        <v>316</v>
      </c>
      <c r="C111" s="97" t="s">
        <v>206</v>
      </c>
      <c r="D111" s="97">
        <v>1</v>
      </c>
      <c r="E111" s="118"/>
      <c r="F111" s="138">
        <f t="shared" si="6"/>
        <v>0</v>
      </c>
    </row>
    <row r="112" spans="1:6" ht="28.8">
      <c r="A112" s="89" t="s">
        <v>710</v>
      </c>
      <c r="B112" s="94" t="s">
        <v>392</v>
      </c>
      <c r="C112" s="97" t="s">
        <v>226</v>
      </c>
      <c r="D112" s="97">
        <v>200</v>
      </c>
      <c r="E112" s="118"/>
      <c r="F112" s="138">
        <f t="shared" si="6"/>
        <v>0</v>
      </c>
    </row>
    <row r="113" spans="1:6">
      <c r="A113" s="55"/>
      <c r="B113" s="265" t="s">
        <v>837</v>
      </c>
      <c r="C113" s="265"/>
      <c r="D113" s="265"/>
      <c r="E113" s="265"/>
      <c r="F113" s="139">
        <f>SUM(F89:F112)</f>
        <v>0</v>
      </c>
    </row>
    <row r="114" spans="1:6" ht="13.95" customHeight="1">
      <c r="A114" s="113" t="s">
        <v>172</v>
      </c>
      <c r="B114" s="251" t="s">
        <v>393</v>
      </c>
      <c r="C114" s="251"/>
      <c r="D114" s="251"/>
      <c r="E114" s="251"/>
      <c r="F114" s="251"/>
    </row>
    <row r="115" spans="1:6">
      <c r="A115" s="100" t="s">
        <v>452</v>
      </c>
      <c r="B115" s="259" t="s">
        <v>289</v>
      </c>
      <c r="C115" s="259"/>
      <c r="D115" s="259"/>
      <c r="E115" s="259"/>
      <c r="F115" s="259"/>
    </row>
    <row r="116" spans="1:6">
      <c r="A116" s="121" t="s">
        <v>711</v>
      </c>
      <c r="B116" s="43" t="s">
        <v>290</v>
      </c>
      <c r="C116" s="51"/>
      <c r="D116" s="51"/>
      <c r="E116" s="57"/>
      <c r="F116" s="95"/>
    </row>
    <row r="117" spans="1:6" ht="16.2">
      <c r="A117" s="121" t="s">
        <v>712</v>
      </c>
      <c r="B117" s="94" t="s">
        <v>291</v>
      </c>
      <c r="C117" s="97" t="s">
        <v>292</v>
      </c>
      <c r="D117" s="97">
        <v>6.7</v>
      </c>
      <c r="E117" s="118"/>
      <c r="F117" s="138">
        <f>D117*E117</f>
        <v>0</v>
      </c>
    </row>
    <row r="118" spans="1:6" ht="16.2">
      <c r="A118" s="121" t="s">
        <v>713</v>
      </c>
      <c r="B118" s="94" t="s">
        <v>293</v>
      </c>
      <c r="C118" s="97" t="s">
        <v>294</v>
      </c>
      <c r="D118" s="97">
        <v>5.4</v>
      </c>
      <c r="E118" s="118"/>
      <c r="F118" s="138">
        <f>D118*E118</f>
        <v>0</v>
      </c>
    </row>
    <row r="119" spans="1:6" ht="28.8">
      <c r="A119" s="121" t="s">
        <v>714</v>
      </c>
      <c r="B119" s="94" t="s">
        <v>295</v>
      </c>
      <c r="C119" s="97" t="s">
        <v>294</v>
      </c>
      <c r="D119" s="97">
        <v>0.33600000000000002</v>
      </c>
      <c r="E119" s="118"/>
      <c r="F119" s="138">
        <f t="shared" ref="F119:F129" si="7">D119*E119</f>
        <v>0</v>
      </c>
    </row>
    <row r="120" spans="1:6">
      <c r="A120" s="121" t="s">
        <v>715</v>
      </c>
      <c r="B120" s="94" t="s">
        <v>296</v>
      </c>
      <c r="C120" s="97" t="s">
        <v>297</v>
      </c>
      <c r="D120" s="97">
        <v>6.72</v>
      </c>
      <c r="E120" s="118"/>
      <c r="F120" s="138">
        <f t="shared" si="7"/>
        <v>0</v>
      </c>
    </row>
    <row r="121" spans="1:6" ht="16.2">
      <c r="A121" s="121" t="s">
        <v>716</v>
      </c>
      <c r="B121" s="94" t="s">
        <v>298</v>
      </c>
      <c r="C121" s="97" t="s">
        <v>294</v>
      </c>
      <c r="D121" s="97">
        <v>1.008</v>
      </c>
      <c r="E121" s="118"/>
      <c r="F121" s="138">
        <f t="shared" si="7"/>
        <v>0</v>
      </c>
    </row>
    <row r="122" spans="1:6" ht="16.2">
      <c r="A122" s="121" t="s">
        <v>717</v>
      </c>
      <c r="B122" s="94" t="s">
        <v>299</v>
      </c>
      <c r="C122" s="97" t="s">
        <v>294</v>
      </c>
      <c r="D122" s="97">
        <v>1.1519999999999999</v>
      </c>
      <c r="E122" s="118"/>
      <c r="F122" s="138">
        <f t="shared" si="7"/>
        <v>0</v>
      </c>
    </row>
    <row r="123" spans="1:6" ht="16.2">
      <c r="A123" s="121" t="s">
        <v>718</v>
      </c>
      <c r="B123" s="94" t="s">
        <v>300</v>
      </c>
      <c r="C123" s="97" t="s">
        <v>292</v>
      </c>
      <c r="D123" s="97">
        <v>0.96</v>
      </c>
      <c r="E123" s="118"/>
      <c r="F123" s="138">
        <f t="shared" si="7"/>
        <v>0</v>
      </c>
    </row>
    <row r="124" spans="1:6" ht="16.2">
      <c r="A124" s="121" t="s">
        <v>719</v>
      </c>
      <c r="B124" s="94" t="s">
        <v>301</v>
      </c>
      <c r="C124" s="97" t="s">
        <v>294</v>
      </c>
      <c r="D124" s="97">
        <v>6.4000000000000001E-2</v>
      </c>
      <c r="E124" s="118"/>
      <c r="F124" s="138">
        <f t="shared" si="7"/>
        <v>0</v>
      </c>
    </row>
    <row r="125" spans="1:6" ht="28.8">
      <c r="A125" s="121" t="s">
        <v>720</v>
      </c>
      <c r="B125" s="94" t="s">
        <v>302</v>
      </c>
      <c r="C125" s="97" t="s">
        <v>292</v>
      </c>
      <c r="D125" s="97">
        <v>6.2</v>
      </c>
      <c r="E125" s="118"/>
      <c r="F125" s="138">
        <f t="shared" si="7"/>
        <v>0</v>
      </c>
    </row>
    <row r="126" spans="1:6" ht="16.2">
      <c r="A126" s="121" t="s">
        <v>721</v>
      </c>
      <c r="B126" s="94" t="s">
        <v>303</v>
      </c>
      <c r="C126" s="97" t="s">
        <v>292</v>
      </c>
      <c r="D126" s="97">
        <v>6.2</v>
      </c>
      <c r="E126" s="118"/>
      <c r="F126" s="138">
        <f t="shared" si="7"/>
        <v>0</v>
      </c>
    </row>
    <row r="127" spans="1:6" ht="16.2">
      <c r="A127" s="121" t="s">
        <v>722</v>
      </c>
      <c r="B127" s="94" t="s">
        <v>304</v>
      </c>
      <c r="C127" s="97" t="s">
        <v>294</v>
      </c>
      <c r="D127" s="97">
        <v>6.72</v>
      </c>
      <c r="E127" s="118"/>
      <c r="F127" s="138">
        <f t="shared" si="7"/>
        <v>0</v>
      </c>
    </row>
    <row r="128" spans="1:6">
      <c r="A128" s="121" t="s">
        <v>723</v>
      </c>
      <c r="B128" s="94" t="s">
        <v>305</v>
      </c>
      <c r="C128" s="97" t="s">
        <v>123</v>
      </c>
      <c r="D128" s="97">
        <v>4</v>
      </c>
      <c r="E128" s="118"/>
      <c r="F128" s="138">
        <f t="shared" si="7"/>
        <v>0</v>
      </c>
    </row>
    <row r="129" spans="1:6" ht="28.8">
      <c r="A129" s="121" t="s">
        <v>724</v>
      </c>
      <c r="B129" s="94" t="s">
        <v>306</v>
      </c>
      <c r="C129" s="97" t="s">
        <v>294</v>
      </c>
      <c r="D129" s="97">
        <v>1.5</v>
      </c>
      <c r="E129" s="118"/>
      <c r="F129" s="138">
        <f t="shared" si="7"/>
        <v>0</v>
      </c>
    </row>
    <row r="130" spans="1:6">
      <c r="A130" s="62" t="s">
        <v>453</v>
      </c>
      <c r="B130" s="94" t="s">
        <v>307</v>
      </c>
      <c r="C130" s="97"/>
      <c r="D130" s="97"/>
      <c r="E130" s="197"/>
      <c r="F130" s="198"/>
    </row>
    <row r="131" spans="1:6">
      <c r="A131" s="89" t="s">
        <v>725</v>
      </c>
      <c r="B131" s="94" t="s">
        <v>308</v>
      </c>
      <c r="C131" s="97" t="s">
        <v>123</v>
      </c>
      <c r="D131" s="97">
        <v>1</v>
      </c>
      <c r="E131" s="118"/>
      <c r="F131" s="138">
        <f t="shared" ref="F131:F140" si="8">D131*E131</f>
        <v>0</v>
      </c>
    </row>
    <row r="132" spans="1:6" ht="16.2">
      <c r="A132" s="89" t="s">
        <v>726</v>
      </c>
      <c r="B132" s="94" t="s">
        <v>309</v>
      </c>
      <c r="C132" s="97" t="s">
        <v>123</v>
      </c>
      <c r="D132" s="97">
        <v>2</v>
      </c>
      <c r="E132" s="118"/>
      <c r="F132" s="138">
        <f t="shared" si="8"/>
        <v>0</v>
      </c>
    </row>
    <row r="133" spans="1:6">
      <c r="A133" s="89" t="s">
        <v>727</v>
      </c>
      <c r="B133" s="94" t="s">
        <v>310</v>
      </c>
      <c r="C133" s="97" t="s">
        <v>123</v>
      </c>
      <c r="D133" s="97">
        <v>2</v>
      </c>
      <c r="E133" s="118"/>
      <c r="F133" s="138">
        <f t="shared" si="8"/>
        <v>0</v>
      </c>
    </row>
    <row r="134" spans="1:6">
      <c r="A134" s="89" t="s">
        <v>728</v>
      </c>
      <c r="B134" s="94" t="s">
        <v>311</v>
      </c>
      <c r="C134" s="97" t="s">
        <v>123</v>
      </c>
      <c r="D134" s="97">
        <v>1</v>
      </c>
      <c r="E134" s="118"/>
      <c r="F134" s="138">
        <f t="shared" si="8"/>
        <v>0</v>
      </c>
    </row>
    <row r="135" spans="1:6">
      <c r="A135" s="89" t="s">
        <v>729</v>
      </c>
      <c r="B135" s="94" t="s">
        <v>312</v>
      </c>
      <c r="C135" s="97" t="s">
        <v>123</v>
      </c>
      <c r="D135" s="97">
        <v>6</v>
      </c>
      <c r="E135" s="118"/>
      <c r="F135" s="138">
        <f t="shared" si="8"/>
        <v>0</v>
      </c>
    </row>
    <row r="136" spans="1:6">
      <c r="A136" s="89" t="s">
        <v>730</v>
      </c>
      <c r="B136" s="94" t="s">
        <v>313</v>
      </c>
      <c r="C136" s="97" t="s">
        <v>123</v>
      </c>
      <c r="D136" s="97">
        <v>6</v>
      </c>
      <c r="E136" s="118"/>
      <c r="F136" s="138">
        <f t="shared" si="8"/>
        <v>0</v>
      </c>
    </row>
    <row r="137" spans="1:6">
      <c r="A137" s="89" t="s">
        <v>731</v>
      </c>
      <c r="B137" s="94" t="s">
        <v>314</v>
      </c>
      <c r="C137" s="97" t="s">
        <v>123</v>
      </c>
      <c r="D137" s="97">
        <v>6</v>
      </c>
      <c r="E137" s="118"/>
      <c r="F137" s="138">
        <f t="shared" si="8"/>
        <v>0</v>
      </c>
    </row>
    <row r="138" spans="1:6">
      <c r="A138" s="89" t="s">
        <v>732</v>
      </c>
      <c r="B138" s="94" t="s">
        <v>315</v>
      </c>
      <c r="C138" s="97" t="s">
        <v>206</v>
      </c>
      <c r="D138" s="97">
        <v>6</v>
      </c>
      <c r="E138" s="118"/>
      <c r="F138" s="138">
        <f t="shared" si="8"/>
        <v>0</v>
      </c>
    </row>
    <row r="139" spans="1:6" ht="43.2">
      <c r="A139" s="89" t="s">
        <v>733</v>
      </c>
      <c r="B139" s="94" t="s">
        <v>316</v>
      </c>
      <c r="C139" s="97" t="s">
        <v>206</v>
      </c>
      <c r="D139" s="97">
        <v>1</v>
      </c>
      <c r="E139" s="118"/>
      <c r="F139" s="138">
        <f t="shared" si="8"/>
        <v>0</v>
      </c>
    </row>
    <row r="140" spans="1:6" ht="28.8">
      <c r="A140" s="89" t="s">
        <v>734</v>
      </c>
      <c r="B140" s="94" t="s">
        <v>394</v>
      </c>
      <c r="C140" s="97" t="s">
        <v>226</v>
      </c>
      <c r="D140" s="97">
        <v>800</v>
      </c>
      <c r="E140" s="118"/>
      <c r="F140" s="138">
        <f t="shared" si="8"/>
        <v>0</v>
      </c>
    </row>
    <row r="141" spans="1:6">
      <c r="A141" s="55"/>
      <c r="B141" s="265" t="s">
        <v>838</v>
      </c>
      <c r="C141" s="265"/>
      <c r="D141" s="265"/>
      <c r="E141" s="265"/>
      <c r="F141" s="139">
        <f>SUM(F117:F140)</f>
        <v>0</v>
      </c>
    </row>
    <row r="142" spans="1:6">
      <c r="A142" s="93"/>
      <c r="B142" s="264" t="s">
        <v>842</v>
      </c>
      <c r="C142" s="264"/>
      <c r="D142" s="264"/>
      <c r="E142" s="264"/>
      <c r="F142" s="106">
        <f>F141+F113</f>
        <v>0</v>
      </c>
    </row>
    <row r="143" spans="1:6" ht="16.2" customHeight="1">
      <c r="A143" s="96" t="s">
        <v>66</v>
      </c>
      <c r="B143" s="260" t="s">
        <v>686</v>
      </c>
      <c r="C143" s="260"/>
      <c r="D143" s="260"/>
      <c r="E143" s="260"/>
      <c r="F143" s="260"/>
    </row>
    <row r="144" spans="1:6">
      <c r="A144" s="64" t="s">
        <v>32</v>
      </c>
      <c r="B144" s="65" t="s">
        <v>318</v>
      </c>
      <c r="C144" s="49"/>
      <c r="D144" s="49"/>
      <c r="E144" s="66"/>
      <c r="F144" s="66"/>
    </row>
    <row r="145" spans="1:6">
      <c r="A145" s="67" t="s">
        <v>414</v>
      </c>
      <c r="B145" s="68" t="s">
        <v>91</v>
      </c>
      <c r="C145" s="29"/>
      <c r="D145" s="69"/>
      <c r="E145" s="70"/>
      <c r="F145" s="70"/>
    </row>
    <row r="146" spans="1:6" ht="28.8">
      <c r="A146" s="71" t="s">
        <v>736</v>
      </c>
      <c r="B146" s="72" t="s">
        <v>92</v>
      </c>
      <c r="C146" s="29"/>
      <c r="D146" s="69"/>
      <c r="E146" s="70"/>
      <c r="F146" s="70"/>
    </row>
    <row r="147" spans="1:6" ht="28.8">
      <c r="A147" s="71" t="s">
        <v>737</v>
      </c>
      <c r="B147" s="23" t="s">
        <v>319</v>
      </c>
      <c r="C147" s="75" t="s">
        <v>196</v>
      </c>
      <c r="D147" s="136">
        <v>44</v>
      </c>
      <c r="E147" s="130"/>
      <c r="F147" s="130">
        <f t="shared" ref="F147:F152" si="9">D147*E147</f>
        <v>0</v>
      </c>
    </row>
    <row r="148" spans="1:6" ht="16.2">
      <c r="A148" s="71" t="s">
        <v>738</v>
      </c>
      <c r="B148" s="23" t="s">
        <v>320</v>
      </c>
      <c r="C148" s="75" t="s">
        <v>196</v>
      </c>
      <c r="D148" s="136">
        <v>44</v>
      </c>
      <c r="E148" s="130"/>
      <c r="F148" s="130">
        <f t="shared" si="9"/>
        <v>0</v>
      </c>
    </row>
    <row r="149" spans="1:6" ht="28.8">
      <c r="A149" s="71" t="s">
        <v>739</v>
      </c>
      <c r="B149" s="23" t="s">
        <v>321</v>
      </c>
      <c r="C149" s="75" t="s">
        <v>197</v>
      </c>
      <c r="D149" s="136">
        <v>42</v>
      </c>
      <c r="E149" s="130"/>
      <c r="F149" s="130">
        <f t="shared" si="9"/>
        <v>0</v>
      </c>
    </row>
    <row r="150" spans="1:6" ht="16.2">
      <c r="A150" s="71" t="s">
        <v>740</v>
      </c>
      <c r="B150" s="23" t="s">
        <v>248</v>
      </c>
      <c r="C150" s="75" t="s">
        <v>197</v>
      </c>
      <c r="D150" s="136">
        <v>5</v>
      </c>
      <c r="E150" s="130"/>
      <c r="F150" s="130">
        <f t="shared" si="9"/>
        <v>0</v>
      </c>
    </row>
    <row r="151" spans="1:6" ht="16.2">
      <c r="A151" s="71" t="s">
        <v>741</v>
      </c>
      <c r="B151" s="23" t="s">
        <v>96</v>
      </c>
      <c r="C151" s="75" t="s">
        <v>197</v>
      </c>
      <c r="D151" s="136">
        <v>15</v>
      </c>
      <c r="E151" s="130"/>
      <c r="F151" s="130">
        <f t="shared" si="9"/>
        <v>0</v>
      </c>
    </row>
    <row r="152" spans="1:6" ht="16.2">
      <c r="A152" s="71" t="s">
        <v>742</v>
      </c>
      <c r="B152" s="23" t="s">
        <v>97</v>
      </c>
      <c r="C152" s="75" t="s">
        <v>197</v>
      </c>
      <c r="D152" s="136">
        <f>D148*0.3+D149-D151</f>
        <v>40.200000000000003</v>
      </c>
      <c r="E152" s="130"/>
      <c r="F152" s="130">
        <f t="shared" si="9"/>
        <v>0</v>
      </c>
    </row>
    <row r="153" spans="1:6">
      <c r="A153" s="71"/>
      <c r="B153" s="23"/>
      <c r="C153" s="75"/>
      <c r="D153" s="136"/>
      <c r="E153" s="130"/>
      <c r="F153" s="168">
        <f>SUM(F147:F152)</f>
        <v>0</v>
      </c>
    </row>
    <row r="154" spans="1:6">
      <c r="A154" s="64" t="s">
        <v>415</v>
      </c>
      <c r="B154" s="68" t="s">
        <v>98</v>
      </c>
      <c r="C154" s="75"/>
      <c r="D154" s="136"/>
      <c r="E154" s="130"/>
      <c r="F154" s="130"/>
    </row>
    <row r="155" spans="1:6" ht="28.8">
      <c r="A155" s="67" t="s">
        <v>743</v>
      </c>
      <c r="B155" s="3" t="s">
        <v>322</v>
      </c>
      <c r="C155" s="75" t="s">
        <v>197</v>
      </c>
      <c r="D155" s="136">
        <v>10</v>
      </c>
      <c r="E155" s="130"/>
      <c r="F155" s="130">
        <f>D155*E155</f>
        <v>0</v>
      </c>
    </row>
    <row r="156" spans="1:6">
      <c r="A156" s="71"/>
      <c r="B156" s="3"/>
      <c r="C156" s="75"/>
      <c r="D156" s="136"/>
      <c r="E156" s="130"/>
      <c r="F156" s="170">
        <f>SUM(F155)</f>
        <v>0</v>
      </c>
    </row>
    <row r="157" spans="1:6">
      <c r="A157" s="64" t="s">
        <v>416</v>
      </c>
      <c r="B157" s="68" t="s">
        <v>323</v>
      </c>
      <c r="C157" s="75"/>
      <c r="D157" s="136"/>
      <c r="E157" s="130"/>
      <c r="F157" s="130"/>
    </row>
    <row r="158" spans="1:6" ht="16.2">
      <c r="A158" s="102" t="s">
        <v>744</v>
      </c>
      <c r="B158" s="23" t="s">
        <v>103</v>
      </c>
      <c r="C158" s="75" t="s">
        <v>196</v>
      </c>
      <c r="D158" s="136">
        <v>17</v>
      </c>
      <c r="E158" s="130"/>
      <c r="F158" s="130">
        <f>D158*E158</f>
        <v>0</v>
      </c>
    </row>
    <row r="159" spans="1:6" ht="16.2">
      <c r="A159" s="102" t="s">
        <v>745</v>
      </c>
      <c r="B159" s="23" t="s">
        <v>104</v>
      </c>
      <c r="C159" s="75" t="s">
        <v>196</v>
      </c>
      <c r="D159" s="136">
        <v>36</v>
      </c>
      <c r="E159" s="130"/>
      <c r="F159" s="130">
        <f>D159*E159</f>
        <v>0</v>
      </c>
    </row>
    <row r="160" spans="1:6" ht="16.2">
      <c r="A160" s="102" t="s">
        <v>746</v>
      </c>
      <c r="B160" s="23" t="s">
        <v>100</v>
      </c>
      <c r="C160" s="75" t="s">
        <v>196</v>
      </c>
      <c r="D160" s="136">
        <v>36</v>
      </c>
      <c r="E160" s="130"/>
      <c r="F160" s="130">
        <f>D160*E160</f>
        <v>0</v>
      </c>
    </row>
    <row r="161" spans="1:6">
      <c r="A161" s="71"/>
      <c r="B161" s="23"/>
      <c r="C161" s="75"/>
      <c r="D161" s="136"/>
      <c r="E161" s="130"/>
      <c r="F161" s="168">
        <f>SUM(F158:F160)</f>
        <v>0</v>
      </c>
    </row>
    <row r="162" spans="1:6">
      <c r="A162" s="64" t="s">
        <v>417</v>
      </c>
      <c r="B162" s="68" t="s">
        <v>101</v>
      </c>
      <c r="C162" s="75"/>
      <c r="D162" s="136"/>
      <c r="E162" s="130"/>
      <c r="F162" s="130"/>
    </row>
    <row r="163" spans="1:6">
      <c r="A163" s="102" t="s">
        <v>747</v>
      </c>
      <c r="B163" s="68" t="s">
        <v>324</v>
      </c>
      <c r="C163" s="75"/>
      <c r="D163" s="136"/>
      <c r="E163" s="130"/>
      <c r="F163" s="130"/>
    </row>
    <row r="164" spans="1:6" ht="16.2">
      <c r="A164" s="102" t="s">
        <v>748</v>
      </c>
      <c r="B164" s="23" t="s">
        <v>106</v>
      </c>
      <c r="C164" s="75" t="s">
        <v>197</v>
      </c>
      <c r="D164" s="136">
        <v>4.5</v>
      </c>
      <c r="E164" s="130"/>
      <c r="F164" s="130">
        <f>D164*E164</f>
        <v>0</v>
      </c>
    </row>
    <row r="165" spans="1:6" ht="16.2">
      <c r="A165" s="102" t="s">
        <v>749</v>
      </c>
      <c r="B165" s="74" t="s">
        <v>325</v>
      </c>
      <c r="C165" s="73" t="s">
        <v>196</v>
      </c>
      <c r="D165" s="171">
        <v>26</v>
      </c>
      <c r="E165" s="172"/>
      <c r="F165" s="172">
        <f>D165*E165</f>
        <v>0</v>
      </c>
    </row>
    <row r="166" spans="1:6">
      <c r="A166" s="75"/>
      <c r="B166" s="23"/>
      <c r="C166" s="75"/>
      <c r="D166" s="136"/>
      <c r="E166" s="130"/>
      <c r="F166" s="168">
        <f>SUM(F164:F165)</f>
        <v>0</v>
      </c>
    </row>
    <row r="167" spans="1:6">
      <c r="A167" s="64" t="s">
        <v>418</v>
      </c>
      <c r="B167" s="68" t="s">
        <v>326</v>
      </c>
      <c r="C167" s="75"/>
      <c r="D167" s="136"/>
      <c r="E167" s="130"/>
      <c r="F167" s="130"/>
    </row>
    <row r="168" spans="1:6" ht="28.8">
      <c r="A168" s="102" t="s">
        <v>750</v>
      </c>
      <c r="B168" s="23" t="s">
        <v>327</v>
      </c>
      <c r="C168" s="75" t="s">
        <v>196</v>
      </c>
      <c r="D168" s="136">
        <v>5</v>
      </c>
      <c r="E168" s="130"/>
      <c r="F168" s="130">
        <f>D168*E168</f>
        <v>0</v>
      </c>
    </row>
    <row r="169" spans="1:6">
      <c r="A169" s="75"/>
      <c r="B169" s="23"/>
      <c r="C169" s="75"/>
      <c r="D169" s="136"/>
      <c r="E169" s="130"/>
      <c r="F169" s="168">
        <f>SUM(F168)</f>
        <v>0</v>
      </c>
    </row>
    <row r="170" spans="1:6">
      <c r="A170" s="64" t="s">
        <v>444</v>
      </c>
      <c r="B170" s="68" t="s">
        <v>328</v>
      </c>
      <c r="C170" s="75"/>
      <c r="D170" s="136"/>
      <c r="E170" s="130"/>
      <c r="F170" s="130"/>
    </row>
    <row r="171" spans="1:6" ht="16.2">
      <c r="A171" s="102" t="s">
        <v>751</v>
      </c>
      <c r="B171" s="23" t="s">
        <v>329</v>
      </c>
      <c r="C171" s="75" t="s">
        <v>196</v>
      </c>
      <c r="D171" s="136">
        <v>5</v>
      </c>
      <c r="E171" s="130"/>
      <c r="F171" s="130">
        <f>D171*E171</f>
        <v>0</v>
      </c>
    </row>
    <row r="172" spans="1:6" ht="16.2">
      <c r="A172" s="102" t="s">
        <v>752</v>
      </c>
      <c r="B172" s="23" t="s">
        <v>330</v>
      </c>
      <c r="C172" s="75" t="s">
        <v>196</v>
      </c>
      <c r="D172" s="136">
        <v>6</v>
      </c>
      <c r="E172" s="130"/>
      <c r="F172" s="130">
        <f>D172*E172</f>
        <v>0</v>
      </c>
    </row>
    <row r="173" spans="1:6">
      <c r="A173" s="75"/>
      <c r="B173" s="23"/>
      <c r="C173" s="75"/>
      <c r="D173" s="136"/>
      <c r="E173" s="130"/>
      <c r="F173" s="168">
        <f>SUM(F171:F172)</f>
        <v>0</v>
      </c>
    </row>
    <row r="174" spans="1:6">
      <c r="A174" s="64" t="s">
        <v>445</v>
      </c>
      <c r="B174" s="68" t="s">
        <v>110</v>
      </c>
      <c r="C174" s="75"/>
      <c r="D174" s="136"/>
      <c r="E174" s="130"/>
      <c r="F174" s="130"/>
    </row>
    <row r="175" spans="1:6">
      <c r="A175" s="102" t="s">
        <v>753</v>
      </c>
      <c r="B175" s="23" t="s">
        <v>331</v>
      </c>
      <c r="C175" s="75" t="s">
        <v>85</v>
      </c>
      <c r="D175" s="136">
        <v>90</v>
      </c>
      <c r="E175" s="130"/>
      <c r="F175" s="130">
        <f>D175*E175</f>
        <v>0</v>
      </c>
    </row>
    <row r="176" spans="1:6" ht="28.8">
      <c r="A176" s="102" t="s">
        <v>754</v>
      </c>
      <c r="B176" s="23" t="s">
        <v>111</v>
      </c>
      <c r="C176" s="75" t="s">
        <v>196</v>
      </c>
      <c r="D176" s="136">
        <v>34</v>
      </c>
      <c r="E176" s="130"/>
      <c r="F176" s="130">
        <f>D176*E176</f>
        <v>0</v>
      </c>
    </row>
    <row r="177" spans="1:6" ht="28.8">
      <c r="A177" s="102" t="s">
        <v>755</v>
      </c>
      <c r="B177" s="23" t="s">
        <v>332</v>
      </c>
      <c r="C177" s="75" t="s">
        <v>196</v>
      </c>
      <c r="D177" s="136">
        <v>12</v>
      </c>
      <c r="E177" s="130"/>
      <c r="F177" s="130">
        <f>D177*E177</f>
        <v>0</v>
      </c>
    </row>
    <row r="178" spans="1:6">
      <c r="A178" s="76"/>
      <c r="B178" s="77"/>
      <c r="C178" s="76"/>
      <c r="D178" s="169"/>
      <c r="E178" s="170"/>
      <c r="F178" s="168">
        <f>SUM(F175:F177)</f>
        <v>0</v>
      </c>
    </row>
    <row r="179" spans="1:6">
      <c r="A179" s="64" t="s">
        <v>446</v>
      </c>
      <c r="B179" s="68" t="s">
        <v>113</v>
      </c>
      <c r="C179" s="75"/>
      <c r="D179" s="136"/>
      <c r="E179" s="130"/>
      <c r="F179" s="130"/>
    </row>
    <row r="180" spans="1:6">
      <c r="A180" s="102" t="s">
        <v>756</v>
      </c>
      <c r="B180" s="23" t="s">
        <v>333</v>
      </c>
      <c r="C180" s="75" t="s">
        <v>9</v>
      </c>
      <c r="D180" s="136">
        <v>10</v>
      </c>
      <c r="E180" s="130"/>
      <c r="F180" s="130">
        <f>D180*E180</f>
        <v>0</v>
      </c>
    </row>
    <row r="181" spans="1:6">
      <c r="A181" s="102" t="s">
        <v>756</v>
      </c>
      <c r="B181" s="23" t="s">
        <v>334</v>
      </c>
      <c r="C181" s="75" t="s">
        <v>9</v>
      </c>
      <c r="D181" s="136">
        <v>35</v>
      </c>
      <c r="E181" s="130"/>
      <c r="F181" s="130">
        <f>D181*E181</f>
        <v>0</v>
      </c>
    </row>
    <row r="182" spans="1:6">
      <c r="A182" s="75"/>
      <c r="B182" s="23"/>
      <c r="C182" s="75"/>
      <c r="D182" s="136"/>
      <c r="E182" s="130"/>
      <c r="F182" s="168">
        <f>SUM(F180:F181)</f>
        <v>0</v>
      </c>
    </row>
    <row r="183" spans="1:6">
      <c r="A183" s="64" t="s">
        <v>494</v>
      </c>
      <c r="B183" s="68" t="s">
        <v>335</v>
      </c>
      <c r="C183" s="75"/>
      <c r="D183" s="136"/>
      <c r="E183" s="130"/>
      <c r="F183" s="130"/>
    </row>
    <row r="184" spans="1:6" ht="16.2">
      <c r="A184" s="102" t="s">
        <v>757</v>
      </c>
      <c r="B184" s="23" t="s">
        <v>336</v>
      </c>
      <c r="C184" s="75" t="s">
        <v>196</v>
      </c>
      <c r="D184" s="136">
        <v>22</v>
      </c>
      <c r="E184" s="130"/>
      <c r="F184" s="130">
        <f>D184*E184</f>
        <v>0</v>
      </c>
    </row>
    <row r="185" spans="1:6" ht="16.2">
      <c r="A185" s="102" t="s">
        <v>758</v>
      </c>
      <c r="B185" s="23" t="s">
        <v>337</v>
      </c>
      <c r="C185" s="75" t="s">
        <v>196</v>
      </c>
      <c r="D185" s="136">
        <v>32</v>
      </c>
      <c r="E185" s="130"/>
      <c r="F185" s="130">
        <f>D185*E185</f>
        <v>0</v>
      </c>
    </row>
    <row r="186" spans="1:6">
      <c r="A186" s="102" t="s">
        <v>759</v>
      </c>
      <c r="B186" s="23" t="s">
        <v>338</v>
      </c>
      <c r="C186" s="75" t="s">
        <v>9</v>
      </c>
      <c r="D186" s="136">
        <v>29</v>
      </c>
      <c r="E186" s="130"/>
      <c r="F186" s="130">
        <f>D186*E186</f>
        <v>0</v>
      </c>
    </row>
    <row r="187" spans="1:6">
      <c r="A187" s="75"/>
      <c r="B187" s="23"/>
      <c r="C187" s="75"/>
      <c r="D187" s="136"/>
      <c r="E187" s="130"/>
      <c r="F187" s="168">
        <f>SUM(F184:F186)</f>
        <v>0</v>
      </c>
    </row>
    <row r="188" spans="1:6">
      <c r="A188" s="64" t="s">
        <v>495</v>
      </c>
      <c r="B188" s="68" t="s">
        <v>339</v>
      </c>
      <c r="C188" s="75"/>
      <c r="D188" s="136"/>
      <c r="E188" s="130"/>
      <c r="F188" s="130"/>
    </row>
    <row r="189" spans="1:6" ht="16.2">
      <c r="A189" s="102" t="s">
        <v>760</v>
      </c>
      <c r="B189" s="23" t="s">
        <v>340</v>
      </c>
      <c r="C189" s="75" t="s">
        <v>196</v>
      </c>
      <c r="D189" s="136">
        <v>12</v>
      </c>
      <c r="E189" s="130"/>
      <c r="F189" s="130">
        <f>D189*E189</f>
        <v>0</v>
      </c>
    </row>
    <row r="190" spans="1:6" ht="16.2">
      <c r="A190" s="102" t="s">
        <v>761</v>
      </c>
      <c r="B190" s="23" t="s">
        <v>341</v>
      </c>
      <c r="C190" s="75" t="s">
        <v>196</v>
      </c>
      <c r="D190" s="136">
        <v>12</v>
      </c>
      <c r="E190" s="130"/>
      <c r="F190" s="130">
        <f>D190*E190</f>
        <v>0</v>
      </c>
    </row>
    <row r="191" spans="1:6">
      <c r="A191" s="75"/>
      <c r="B191" s="23"/>
      <c r="C191" s="29"/>
      <c r="D191" s="69"/>
      <c r="E191" s="70"/>
      <c r="F191" s="82">
        <f>SUM(F189:F190)</f>
        <v>0</v>
      </c>
    </row>
    <row r="192" spans="1:6">
      <c r="A192" s="75"/>
      <c r="B192" s="270" t="s">
        <v>735</v>
      </c>
      <c r="C192" s="270"/>
      <c r="D192" s="270"/>
      <c r="E192" s="270"/>
      <c r="F192" s="82">
        <f>F153+F156+F161+F166+F169+F173+F178+F182+F187+F191</f>
        <v>0</v>
      </c>
    </row>
    <row r="193" spans="1:6">
      <c r="A193" s="79" t="s">
        <v>33</v>
      </c>
      <c r="B193" s="68" t="s">
        <v>342</v>
      </c>
      <c r="C193" s="29"/>
      <c r="D193" s="69"/>
      <c r="E193" s="70"/>
      <c r="F193" s="70"/>
    </row>
    <row r="194" spans="1:6">
      <c r="A194" s="64" t="s">
        <v>500</v>
      </c>
      <c r="B194" s="68" t="s">
        <v>335</v>
      </c>
      <c r="C194" s="29"/>
      <c r="D194" s="69"/>
      <c r="E194" s="70"/>
      <c r="F194" s="70"/>
    </row>
    <row r="195" spans="1:6" ht="16.2">
      <c r="A195" s="75" t="s">
        <v>762</v>
      </c>
      <c r="B195" s="23" t="s">
        <v>343</v>
      </c>
      <c r="C195" s="75" t="s">
        <v>196</v>
      </c>
      <c r="D195" s="136">
        <v>65</v>
      </c>
      <c r="E195" s="130"/>
      <c r="F195" s="130">
        <f>D195*E195</f>
        <v>0</v>
      </c>
    </row>
    <row r="196" spans="1:6">
      <c r="A196" s="75"/>
      <c r="B196" s="68"/>
      <c r="C196" s="75"/>
      <c r="D196" s="136"/>
      <c r="E196" s="130"/>
      <c r="F196" s="168">
        <f>SUM(F195)</f>
        <v>0</v>
      </c>
    </row>
    <row r="197" spans="1:6">
      <c r="A197" s="64" t="s">
        <v>565</v>
      </c>
      <c r="B197" s="68" t="s">
        <v>344</v>
      </c>
      <c r="C197" s="75"/>
      <c r="D197" s="136"/>
      <c r="E197" s="130"/>
      <c r="F197" s="130"/>
    </row>
    <row r="198" spans="1:6" ht="28.8">
      <c r="A198" s="75" t="s">
        <v>763</v>
      </c>
      <c r="B198" s="23" t="s">
        <v>345</v>
      </c>
      <c r="C198" s="75" t="s">
        <v>9</v>
      </c>
      <c r="D198" s="136">
        <v>19</v>
      </c>
      <c r="E198" s="130"/>
      <c r="F198" s="130">
        <f>D198*E198</f>
        <v>0</v>
      </c>
    </row>
    <row r="199" spans="1:6">
      <c r="A199" s="75"/>
      <c r="B199" s="23"/>
      <c r="C199" s="75"/>
      <c r="D199" s="136"/>
      <c r="E199" s="130"/>
      <c r="F199" s="168">
        <f>SUM(F198)</f>
        <v>0</v>
      </c>
    </row>
    <row r="200" spans="1:6">
      <c r="A200" s="64" t="s">
        <v>566</v>
      </c>
      <c r="B200" s="68" t="s">
        <v>328</v>
      </c>
      <c r="C200" s="75"/>
      <c r="D200" s="136"/>
      <c r="E200" s="130"/>
      <c r="F200" s="130"/>
    </row>
    <row r="201" spans="1:6" ht="28.8">
      <c r="A201" s="102" t="s">
        <v>764</v>
      </c>
      <c r="B201" s="23" t="s">
        <v>105</v>
      </c>
      <c r="C201" s="75"/>
      <c r="D201" s="136"/>
      <c r="E201" s="130"/>
      <c r="F201" s="130"/>
    </row>
    <row r="202" spans="1:6" ht="16.2">
      <c r="A202" s="102" t="s">
        <v>765</v>
      </c>
      <c r="B202" s="23" t="s">
        <v>346</v>
      </c>
      <c r="C202" s="75" t="s">
        <v>197</v>
      </c>
      <c r="D202" s="136">
        <v>1.5</v>
      </c>
      <c r="E202" s="130"/>
      <c r="F202" s="130">
        <f>D202*E202</f>
        <v>0</v>
      </c>
    </row>
    <row r="203" spans="1:6">
      <c r="A203" s="75"/>
      <c r="B203" s="23"/>
      <c r="C203" s="75"/>
      <c r="D203" s="136"/>
      <c r="E203" s="130"/>
      <c r="F203" s="168">
        <f>SUM(F202)</f>
        <v>0</v>
      </c>
    </row>
    <row r="204" spans="1:6">
      <c r="A204" s="64" t="s">
        <v>567</v>
      </c>
      <c r="B204" s="68" t="s">
        <v>110</v>
      </c>
      <c r="C204" s="75"/>
      <c r="D204" s="136"/>
      <c r="E204" s="130"/>
      <c r="F204" s="130"/>
    </row>
    <row r="205" spans="1:6">
      <c r="A205" s="102" t="s">
        <v>766</v>
      </c>
      <c r="B205" s="23" t="s">
        <v>347</v>
      </c>
      <c r="C205" s="75" t="s">
        <v>85</v>
      </c>
      <c r="D205" s="136">
        <v>70</v>
      </c>
      <c r="E205" s="130"/>
      <c r="F205" s="130">
        <f>D205*E205</f>
        <v>0</v>
      </c>
    </row>
    <row r="206" spans="1:6">
      <c r="A206" s="102" t="s">
        <v>767</v>
      </c>
      <c r="B206" s="23" t="s">
        <v>348</v>
      </c>
      <c r="C206" s="75" t="s">
        <v>85</v>
      </c>
      <c r="D206" s="136">
        <v>30</v>
      </c>
      <c r="E206" s="130"/>
      <c r="F206" s="130">
        <f>D206*E206</f>
        <v>0</v>
      </c>
    </row>
    <row r="207" spans="1:6">
      <c r="A207" s="75"/>
      <c r="B207" s="23"/>
      <c r="C207" s="75"/>
      <c r="D207" s="136"/>
      <c r="E207" s="130"/>
      <c r="F207" s="168">
        <f>SUM(F205:F206)</f>
        <v>0</v>
      </c>
    </row>
    <row r="208" spans="1:6">
      <c r="A208" s="64" t="s">
        <v>568</v>
      </c>
      <c r="B208" s="68" t="s">
        <v>349</v>
      </c>
      <c r="C208" s="75"/>
      <c r="D208" s="136"/>
      <c r="E208" s="130"/>
      <c r="F208" s="130"/>
    </row>
    <row r="209" spans="1:6" ht="16.2">
      <c r="A209" s="75" t="s">
        <v>768</v>
      </c>
      <c r="B209" s="23" t="s">
        <v>350</v>
      </c>
      <c r="C209" s="75" t="s">
        <v>196</v>
      </c>
      <c r="D209" s="136">
        <v>18</v>
      </c>
      <c r="E209" s="130"/>
      <c r="F209" s="130">
        <f>D209*E209</f>
        <v>0</v>
      </c>
    </row>
    <row r="210" spans="1:6">
      <c r="A210" s="75"/>
      <c r="B210" s="23"/>
      <c r="C210" s="75"/>
      <c r="D210" s="136"/>
      <c r="E210" s="130"/>
      <c r="F210" s="168">
        <f>SUM(F209)</f>
        <v>0</v>
      </c>
    </row>
    <row r="211" spans="1:6">
      <c r="A211" s="64" t="s">
        <v>569</v>
      </c>
      <c r="B211" s="80" t="s">
        <v>351</v>
      </c>
      <c r="C211" s="75"/>
      <c r="D211" s="136"/>
      <c r="E211" s="130"/>
      <c r="F211" s="130"/>
    </row>
    <row r="212" spans="1:6">
      <c r="A212" s="102" t="s">
        <v>769</v>
      </c>
      <c r="B212" s="23" t="s">
        <v>352</v>
      </c>
      <c r="C212" s="75"/>
      <c r="D212" s="136"/>
      <c r="E212" s="130"/>
      <c r="F212" s="130"/>
    </row>
    <row r="213" spans="1:6">
      <c r="A213" s="102" t="s">
        <v>770</v>
      </c>
      <c r="B213" s="23" t="s">
        <v>353</v>
      </c>
      <c r="C213" s="75" t="s">
        <v>9</v>
      </c>
      <c r="D213" s="136">
        <v>16</v>
      </c>
      <c r="E213" s="130"/>
      <c r="F213" s="130">
        <f t="shared" ref="F213:F218" si="10">D213*E213</f>
        <v>0</v>
      </c>
    </row>
    <row r="214" spans="1:6">
      <c r="A214" s="102" t="s">
        <v>771</v>
      </c>
      <c r="B214" s="23" t="s">
        <v>354</v>
      </c>
      <c r="C214" s="75" t="s">
        <v>9</v>
      </c>
      <c r="D214" s="136">
        <v>29</v>
      </c>
      <c r="E214" s="130"/>
      <c r="F214" s="130">
        <f t="shared" si="10"/>
        <v>0</v>
      </c>
    </row>
    <row r="215" spans="1:6">
      <c r="A215" s="102" t="s">
        <v>772</v>
      </c>
      <c r="B215" s="23" t="s">
        <v>355</v>
      </c>
      <c r="C215" s="75" t="s">
        <v>9</v>
      </c>
      <c r="D215" s="136">
        <v>34</v>
      </c>
      <c r="E215" s="130"/>
      <c r="F215" s="130">
        <f t="shared" si="10"/>
        <v>0</v>
      </c>
    </row>
    <row r="216" spans="1:6">
      <c r="A216" s="102" t="s">
        <v>773</v>
      </c>
      <c r="B216" s="23" t="s">
        <v>356</v>
      </c>
      <c r="C216" s="75" t="s">
        <v>9</v>
      </c>
      <c r="D216" s="136">
        <v>50</v>
      </c>
      <c r="E216" s="130"/>
      <c r="F216" s="130">
        <f t="shared" si="10"/>
        <v>0</v>
      </c>
    </row>
    <row r="217" spans="1:6" ht="16.2">
      <c r="A217" s="102" t="s">
        <v>774</v>
      </c>
      <c r="B217" s="23" t="s">
        <v>357</v>
      </c>
      <c r="C217" s="75" t="s">
        <v>196</v>
      </c>
      <c r="D217" s="136">
        <v>44</v>
      </c>
      <c r="E217" s="130"/>
      <c r="F217" s="130">
        <f t="shared" si="10"/>
        <v>0</v>
      </c>
    </row>
    <row r="218" spans="1:6" ht="28.8">
      <c r="A218" s="102" t="s">
        <v>775</v>
      </c>
      <c r="B218" s="23" t="s">
        <v>358</v>
      </c>
      <c r="C218" s="75" t="s">
        <v>9</v>
      </c>
      <c r="D218" s="136">
        <v>22</v>
      </c>
      <c r="E218" s="130"/>
      <c r="F218" s="130">
        <f t="shared" si="10"/>
        <v>0</v>
      </c>
    </row>
    <row r="219" spans="1:6">
      <c r="A219" s="75"/>
      <c r="B219" s="23"/>
      <c r="C219" s="29"/>
      <c r="D219" s="135"/>
      <c r="E219" s="199"/>
      <c r="F219" s="200">
        <f>SUM(F213:F218)</f>
        <v>0</v>
      </c>
    </row>
    <row r="220" spans="1:6">
      <c r="A220" s="64" t="s">
        <v>570</v>
      </c>
      <c r="B220" s="68" t="s">
        <v>359</v>
      </c>
      <c r="C220" s="29"/>
      <c r="D220" s="135"/>
      <c r="E220" s="199"/>
      <c r="F220" s="199"/>
    </row>
    <row r="221" spans="1:6" ht="28.8">
      <c r="A221" s="75" t="s">
        <v>776</v>
      </c>
      <c r="B221" s="23" t="s">
        <v>360</v>
      </c>
      <c r="C221" s="73" t="s">
        <v>196</v>
      </c>
      <c r="D221" s="136">
        <v>10</v>
      </c>
      <c r="E221" s="130"/>
      <c r="F221" s="130">
        <f>D221*E221</f>
        <v>0</v>
      </c>
    </row>
    <row r="222" spans="1:6">
      <c r="A222" s="75"/>
      <c r="B222" s="23"/>
      <c r="C222" s="75"/>
      <c r="D222" s="136"/>
      <c r="E222" s="130"/>
      <c r="F222" s="168">
        <f>SUM(F221)</f>
        <v>0</v>
      </c>
    </row>
    <row r="223" spans="1:6">
      <c r="A223" s="64" t="s">
        <v>571</v>
      </c>
      <c r="B223" s="68" t="s">
        <v>361</v>
      </c>
      <c r="C223" s="75"/>
      <c r="D223" s="136"/>
      <c r="E223" s="130"/>
      <c r="F223" s="130"/>
    </row>
    <row r="224" spans="1:6" ht="43.2">
      <c r="A224" s="75" t="s">
        <v>777</v>
      </c>
      <c r="B224" s="23" t="s">
        <v>362</v>
      </c>
      <c r="C224" s="75" t="s">
        <v>206</v>
      </c>
      <c r="D224" s="136">
        <v>1</v>
      </c>
      <c r="E224" s="130"/>
      <c r="F224" s="130">
        <f t="shared" ref="F224:F228" si="11">D224*E224</f>
        <v>0</v>
      </c>
    </row>
    <row r="225" spans="1:6">
      <c r="A225" s="75" t="s">
        <v>778</v>
      </c>
      <c r="B225" s="23" t="s">
        <v>363</v>
      </c>
      <c r="C225" s="75" t="s">
        <v>206</v>
      </c>
      <c r="D225" s="136">
        <v>3</v>
      </c>
      <c r="E225" s="130"/>
      <c r="F225" s="130">
        <f t="shared" si="11"/>
        <v>0</v>
      </c>
    </row>
    <row r="226" spans="1:6" ht="28.8">
      <c r="A226" s="75" t="s">
        <v>779</v>
      </c>
      <c r="B226" s="23" t="s">
        <v>364</v>
      </c>
      <c r="C226" s="75" t="s">
        <v>9</v>
      </c>
      <c r="D226" s="136">
        <v>6</v>
      </c>
      <c r="E226" s="130"/>
      <c r="F226" s="130">
        <f t="shared" si="11"/>
        <v>0</v>
      </c>
    </row>
    <row r="227" spans="1:6" ht="16.2">
      <c r="A227" s="75" t="s">
        <v>780</v>
      </c>
      <c r="B227" s="23" t="s">
        <v>365</v>
      </c>
      <c r="C227" s="75" t="s">
        <v>196</v>
      </c>
      <c r="D227" s="136">
        <v>9</v>
      </c>
      <c r="E227" s="130"/>
      <c r="F227" s="130">
        <f t="shared" si="11"/>
        <v>0</v>
      </c>
    </row>
    <row r="228" spans="1:6" ht="16.2">
      <c r="A228" s="75" t="s">
        <v>781</v>
      </c>
      <c r="B228" s="23" t="s">
        <v>366</v>
      </c>
      <c r="C228" s="75" t="s">
        <v>196</v>
      </c>
      <c r="D228" s="136">
        <v>16</v>
      </c>
      <c r="E228" s="130"/>
      <c r="F228" s="130">
        <f t="shared" si="11"/>
        <v>0</v>
      </c>
    </row>
    <row r="229" spans="1:6">
      <c r="A229" s="75"/>
      <c r="B229" s="23"/>
      <c r="C229" s="29"/>
      <c r="D229" s="135"/>
      <c r="E229" s="199"/>
      <c r="F229" s="200">
        <f>SUM(F224:F228)</f>
        <v>0</v>
      </c>
    </row>
    <row r="230" spans="1:6">
      <c r="A230" s="64" t="s">
        <v>572</v>
      </c>
      <c r="B230" s="68" t="s">
        <v>117</v>
      </c>
      <c r="C230" s="29"/>
      <c r="D230" s="135"/>
      <c r="E230" s="199"/>
      <c r="F230" s="199"/>
    </row>
    <row r="231" spans="1:6">
      <c r="A231" s="102" t="s">
        <v>782</v>
      </c>
      <c r="B231" s="72" t="s">
        <v>367</v>
      </c>
      <c r="C231" s="29"/>
      <c r="D231" s="135"/>
      <c r="E231" s="199"/>
      <c r="F231" s="199"/>
    </row>
    <row r="232" spans="1:6">
      <c r="A232" s="102" t="s">
        <v>783</v>
      </c>
      <c r="B232" s="30" t="s">
        <v>118</v>
      </c>
      <c r="C232" s="29"/>
      <c r="D232" s="135"/>
      <c r="E232" s="199"/>
      <c r="F232" s="199"/>
    </row>
    <row r="233" spans="1:6" ht="16.2">
      <c r="A233" s="102" t="s">
        <v>784</v>
      </c>
      <c r="B233" s="23" t="s">
        <v>368</v>
      </c>
      <c r="C233" s="29" t="s">
        <v>196</v>
      </c>
      <c r="D233" s="135">
        <v>24</v>
      </c>
      <c r="E233" s="199"/>
      <c r="F233" s="199">
        <f>D233*E233</f>
        <v>0</v>
      </c>
    </row>
    <row r="234" spans="1:6">
      <c r="A234" s="102" t="s">
        <v>785</v>
      </c>
      <c r="B234" s="23" t="s">
        <v>369</v>
      </c>
      <c r="C234" s="29" t="s">
        <v>9</v>
      </c>
      <c r="D234" s="135">
        <v>20</v>
      </c>
      <c r="E234" s="199"/>
      <c r="F234" s="199">
        <f>D234*E234</f>
        <v>0</v>
      </c>
    </row>
    <row r="235" spans="1:6">
      <c r="A235" s="75"/>
      <c r="B235" s="23"/>
      <c r="C235" s="29"/>
      <c r="D235" s="135"/>
      <c r="E235" s="199"/>
      <c r="F235" s="200">
        <f>SUM(F233:F234)</f>
        <v>0</v>
      </c>
    </row>
    <row r="236" spans="1:6">
      <c r="A236" s="64" t="s">
        <v>573</v>
      </c>
      <c r="B236" s="72" t="s">
        <v>370</v>
      </c>
      <c r="C236" s="29"/>
      <c r="D236" s="135"/>
      <c r="E236" s="199"/>
      <c r="F236" s="199"/>
    </row>
    <row r="237" spans="1:6">
      <c r="A237" s="75" t="s">
        <v>786</v>
      </c>
      <c r="B237" s="30" t="s">
        <v>371</v>
      </c>
      <c r="C237" s="29"/>
      <c r="D237" s="135"/>
      <c r="E237" s="199"/>
      <c r="F237" s="199"/>
    </row>
    <row r="238" spans="1:6" ht="16.2">
      <c r="A238" s="75" t="s">
        <v>787</v>
      </c>
      <c r="B238" s="23" t="s">
        <v>372</v>
      </c>
      <c r="C238" s="29" t="s">
        <v>196</v>
      </c>
      <c r="D238" s="135">
        <v>44</v>
      </c>
      <c r="E238" s="199"/>
      <c r="F238" s="199">
        <f>D238*E238</f>
        <v>0</v>
      </c>
    </row>
    <row r="239" spans="1:6">
      <c r="A239" s="75" t="s">
        <v>788</v>
      </c>
      <c r="B239" s="30" t="s">
        <v>373</v>
      </c>
      <c r="C239" s="29"/>
      <c r="D239" s="135"/>
      <c r="E239" s="199"/>
      <c r="F239" s="199"/>
    </row>
    <row r="240" spans="1:6" ht="16.2">
      <c r="A240" s="75" t="s">
        <v>789</v>
      </c>
      <c r="B240" s="23" t="s">
        <v>374</v>
      </c>
      <c r="C240" s="29" t="s">
        <v>196</v>
      </c>
      <c r="D240" s="135">
        <v>142</v>
      </c>
      <c r="E240" s="199"/>
      <c r="F240" s="199">
        <f>D240*E240</f>
        <v>0</v>
      </c>
    </row>
    <row r="241" spans="1:6">
      <c r="A241" s="75" t="s">
        <v>790</v>
      </c>
      <c r="B241" s="23" t="s">
        <v>375</v>
      </c>
      <c r="C241" s="29"/>
      <c r="D241" s="135"/>
      <c r="E241" s="199"/>
      <c r="F241" s="199"/>
    </row>
    <row r="242" spans="1:6" ht="16.2">
      <c r="A242" s="75" t="s">
        <v>791</v>
      </c>
      <c r="B242" s="23" t="s">
        <v>376</v>
      </c>
      <c r="C242" s="29" t="s">
        <v>196</v>
      </c>
      <c r="D242" s="135">
        <v>81</v>
      </c>
      <c r="E242" s="199"/>
      <c r="F242" s="199">
        <f>D242*E242</f>
        <v>0</v>
      </c>
    </row>
    <row r="243" spans="1:6" ht="16.2">
      <c r="A243" s="75" t="s">
        <v>792</v>
      </c>
      <c r="B243" s="23" t="s">
        <v>377</v>
      </c>
      <c r="C243" s="29" t="s">
        <v>196</v>
      </c>
      <c r="D243" s="135">
        <v>71</v>
      </c>
      <c r="E243" s="199"/>
      <c r="F243" s="199">
        <f>D243*E243</f>
        <v>0</v>
      </c>
    </row>
    <row r="244" spans="1:6">
      <c r="A244" s="75"/>
      <c r="B244" s="92"/>
      <c r="C244" s="29"/>
      <c r="D244" s="69"/>
      <c r="E244" s="70"/>
      <c r="F244" s="82">
        <f>SUM(F238:F243)</f>
        <v>0</v>
      </c>
    </row>
    <row r="245" spans="1:6">
      <c r="A245" s="75"/>
      <c r="B245" s="270" t="s">
        <v>835</v>
      </c>
      <c r="C245" s="270"/>
      <c r="D245" s="270"/>
      <c r="E245" s="270"/>
      <c r="F245" s="82">
        <f>F196+F199+F203+F207+F210+F219+F222+F229+F235+F244</f>
        <v>0</v>
      </c>
    </row>
    <row r="246" spans="1:6">
      <c r="A246" s="152"/>
      <c r="B246" s="263" t="s">
        <v>839</v>
      </c>
      <c r="C246" s="263"/>
      <c r="D246" s="263"/>
      <c r="E246" s="263"/>
      <c r="F246" s="153">
        <f>F192+F245</f>
        <v>0</v>
      </c>
    </row>
    <row r="247" spans="1:6" ht="16.2" customHeight="1">
      <c r="A247" s="15" t="s">
        <v>65</v>
      </c>
      <c r="B247" s="261" t="s">
        <v>793</v>
      </c>
      <c r="C247" s="261"/>
      <c r="D247" s="261"/>
      <c r="E247" s="261"/>
      <c r="F247" s="261"/>
    </row>
    <row r="248" spans="1:6">
      <c r="A248" s="84" t="s">
        <v>434</v>
      </c>
      <c r="B248" s="85" t="s">
        <v>378</v>
      </c>
      <c r="C248" s="22"/>
      <c r="D248" s="86"/>
      <c r="E248" s="6"/>
      <c r="F248" s="6"/>
    </row>
    <row r="249" spans="1:6">
      <c r="A249" s="19" t="s">
        <v>575</v>
      </c>
      <c r="B249" s="25" t="s">
        <v>91</v>
      </c>
      <c r="C249" s="22"/>
      <c r="D249" s="86"/>
      <c r="E249" s="6"/>
      <c r="F249" s="6"/>
    </row>
    <row r="250" spans="1:6" ht="28.8">
      <c r="A250" s="20" t="s">
        <v>574</v>
      </c>
      <c r="B250" s="27" t="s">
        <v>92</v>
      </c>
      <c r="C250" s="22"/>
      <c r="D250" s="86"/>
      <c r="E250" s="6"/>
      <c r="F250" s="6"/>
    </row>
    <row r="251" spans="1:6" ht="28.8">
      <c r="A251" s="20" t="s">
        <v>576</v>
      </c>
      <c r="B251" s="21" t="s">
        <v>93</v>
      </c>
      <c r="C251" s="126" t="s">
        <v>196</v>
      </c>
      <c r="D251" s="134">
        <v>52</v>
      </c>
      <c r="E251" s="128"/>
      <c r="F251" s="128">
        <f>D251*E251</f>
        <v>0</v>
      </c>
    </row>
    <row r="252" spans="1:6" ht="28.8">
      <c r="A252" s="28" t="s">
        <v>577</v>
      </c>
      <c r="B252" s="23" t="s">
        <v>94</v>
      </c>
      <c r="C252" s="100" t="s">
        <v>197</v>
      </c>
      <c r="D252" s="134">
        <v>28</v>
      </c>
      <c r="E252" s="128"/>
      <c r="F252" s="128">
        <f>D252*E252</f>
        <v>0</v>
      </c>
    </row>
    <row r="253" spans="1:6" ht="16.2">
      <c r="A253" s="20" t="s">
        <v>578</v>
      </c>
      <c r="B253" s="21" t="s">
        <v>95</v>
      </c>
      <c r="C253" s="126" t="s">
        <v>197</v>
      </c>
      <c r="D253" s="134">
        <v>1</v>
      </c>
      <c r="E253" s="128"/>
      <c r="F253" s="128">
        <f>D253*E253</f>
        <v>0</v>
      </c>
    </row>
    <row r="254" spans="1:6" ht="16.2">
      <c r="A254" s="20" t="s">
        <v>580</v>
      </c>
      <c r="B254" s="21" t="s">
        <v>96</v>
      </c>
      <c r="C254" s="126" t="s">
        <v>197</v>
      </c>
      <c r="D254" s="134">
        <v>17</v>
      </c>
      <c r="E254" s="128"/>
      <c r="F254" s="128">
        <f>D254*E254</f>
        <v>0</v>
      </c>
    </row>
    <row r="255" spans="1:6" ht="16.2">
      <c r="A255" s="20" t="s">
        <v>794</v>
      </c>
      <c r="B255" s="21" t="s">
        <v>97</v>
      </c>
      <c r="C255" s="126" t="s">
        <v>197</v>
      </c>
      <c r="D255" s="134">
        <f>D252-D254</f>
        <v>11</v>
      </c>
      <c r="E255" s="128"/>
      <c r="F255" s="128">
        <f>D255*E255</f>
        <v>0</v>
      </c>
    </row>
    <row r="256" spans="1:6">
      <c r="A256" s="125" t="s">
        <v>435</v>
      </c>
      <c r="B256" s="25" t="s">
        <v>98</v>
      </c>
      <c r="C256" s="126"/>
      <c r="D256" s="134"/>
      <c r="E256" s="128"/>
      <c r="F256" s="128"/>
    </row>
    <row r="257" spans="1:6" ht="28.8">
      <c r="A257" s="26" t="s">
        <v>581</v>
      </c>
      <c r="B257" s="21" t="s">
        <v>99</v>
      </c>
      <c r="C257" s="126" t="s">
        <v>196</v>
      </c>
      <c r="D257" s="134">
        <v>42</v>
      </c>
      <c r="E257" s="128"/>
      <c r="F257" s="128">
        <f>D257*E257</f>
        <v>0</v>
      </c>
    </row>
    <row r="258" spans="1:6" ht="16.2">
      <c r="A258" s="26" t="s">
        <v>795</v>
      </c>
      <c r="B258" s="21" t="s">
        <v>100</v>
      </c>
      <c r="C258" s="126" t="s">
        <v>196</v>
      </c>
      <c r="D258" s="134">
        <v>42</v>
      </c>
      <c r="E258" s="128"/>
      <c r="F258" s="128">
        <f>D258*E258</f>
        <v>0</v>
      </c>
    </row>
    <row r="259" spans="1:6">
      <c r="A259" s="125" t="s">
        <v>436</v>
      </c>
      <c r="B259" s="25" t="s">
        <v>101</v>
      </c>
      <c r="C259" s="126"/>
      <c r="D259" s="134"/>
      <c r="E259" s="128"/>
      <c r="F259" s="128"/>
    </row>
    <row r="260" spans="1:6">
      <c r="A260" s="20" t="s">
        <v>582</v>
      </c>
      <c r="B260" s="27" t="s">
        <v>102</v>
      </c>
      <c r="C260" s="126"/>
      <c r="D260" s="134"/>
      <c r="E260" s="128"/>
      <c r="F260" s="128"/>
    </row>
    <row r="261" spans="1:6" ht="16.2">
      <c r="A261" s="20" t="s">
        <v>583</v>
      </c>
      <c r="B261" s="23" t="s">
        <v>103</v>
      </c>
      <c r="C261" s="75" t="s">
        <v>196</v>
      </c>
      <c r="D261" s="134">
        <v>9</v>
      </c>
      <c r="E261" s="128"/>
      <c r="F261" s="128">
        <f>D261*E261</f>
        <v>0</v>
      </c>
    </row>
    <row r="262" spans="1:6" ht="16.2">
      <c r="A262" s="20" t="s">
        <v>584</v>
      </c>
      <c r="B262" s="23" t="s">
        <v>104</v>
      </c>
      <c r="C262" s="75" t="s">
        <v>196</v>
      </c>
      <c r="D262" s="134">
        <v>33</v>
      </c>
      <c r="E262" s="128"/>
      <c r="F262" s="128">
        <f>D262*E262</f>
        <v>0</v>
      </c>
    </row>
    <row r="263" spans="1:6" ht="28.8">
      <c r="A263" s="20" t="s">
        <v>796</v>
      </c>
      <c r="B263" s="30" t="s">
        <v>105</v>
      </c>
      <c r="C263" s="126"/>
      <c r="D263" s="134"/>
      <c r="E263" s="128"/>
      <c r="F263" s="128"/>
    </row>
    <row r="264" spans="1:6" ht="16.2">
      <c r="A264" s="20" t="s">
        <v>797</v>
      </c>
      <c r="B264" s="21" t="s">
        <v>106</v>
      </c>
      <c r="C264" s="126" t="s">
        <v>197</v>
      </c>
      <c r="D264" s="134">
        <v>2</v>
      </c>
      <c r="E264" s="128"/>
      <c r="F264" s="128">
        <f>D264*E264</f>
        <v>0</v>
      </c>
    </row>
    <row r="265" spans="1:6" ht="16.2">
      <c r="A265" s="20" t="s">
        <v>798</v>
      </c>
      <c r="B265" s="21" t="s">
        <v>107</v>
      </c>
      <c r="C265" s="126" t="s">
        <v>196</v>
      </c>
      <c r="D265" s="134">
        <v>9</v>
      </c>
      <c r="E265" s="128"/>
      <c r="F265" s="128">
        <f>D265*E265</f>
        <v>0</v>
      </c>
    </row>
    <row r="266" spans="1:6">
      <c r="A266" s="31"/>
      <c r="B266" s="217" t="s">
        <v>735</v>
      </c>
      <c r="C266" s="218"/>
      <c r="D266" s="218"/>
      <c r="E266" s="219"/>
      <c r="F266" s="140">
        <f>SUM(F251:F265)</f>
        <v>0</v>
      </c>
    </row>
    <row r="267" spans="1:6" ht="28.8">
      <c r="A267" s="129" t="s">
        <v>437</v>
      </c>
      <c r="B267" s="30" t="s">
        <v>105</v>
      </c>
      <c r="C267" s="129"/>
      <c r="D267" s="169"/>
      <c r="E267" s="141"/>
      <c r="F267" s="141"/>
    </row>
    <row r="268" spans="1:6" ht="16.2">
      <c r="A268" s="22" t="s">
        <v>585</v>
      </c>
      <c r="B268" s="21" t="s">
        <v>109</v>
      </c>
      <c r="C268" s="126" t="s">
        <v>196</v>
      </c>
      <c r="D268" s="134">
        <v>28</v>
      </c>
      <c r="E268" s="128"/>
      <c r="F268" s="128">
        <f>D268*E268</f>
        <v>0</v>
      </c>
    </row>
    <row r="269" spans="1:6">
      <c r="A269" s="87" t="s">
        <v>438</v>
      </c>
      <c r="B269" s="25" t="s">
        <v>110</v>
      </c>
      <c r="C269" s="126"/>
      <c r="D269" s="134"/>
      <c r="E269" s="128"/>
      <c r="F269" s="128"/>
    </row>
    <row r="270" spans="1:6" ht="28.8">
      <c r="A270" s="126" t="s">
        <v>588</v>
      </c>
      <c r="B270" s="21" t="s">
        <v>111</v>
      </c>
      <c r="C270" s="126" t="s">
        <v>196</v>
      </c>
      <c r="D270" s="134">
        <v>42</v>
      </c>
      <c r="E270" s="128"/>
      <c r="F270" s="128">
        <f>D270*E270</f>
        <v>0</v>
      </c>
    </row>
    <row r="271" spans="1:6">
      <c r="A271" s="22" t="s">
        <v>799</v>
      </c>
      <c r="B271" s="21" t="s">
        <v>112</v>
      </c>
      <c r="C271" s="126" t="s">
        <v>85</v>
      </c>
      <c r="D271" s="134">
        <v>280</v>
      </c>
      <c r="E271" s="128"/>
      <c r="F271" s="128">
        <f>D271*E271</f>
        <v>0</v>
      </c>
    </row>
    <row r="272" spans="1:6">
      <c r="A272" s="87" t="s">
        <v>439</v>
      </c>
      <c r="B272" s="25" t="s">
        <v>113</v>
      </c>
      <c r="C272" s="126"/>
      <c r="D272" s="134"/>
      <c r="E272" s="128"/>
      <c r="F272" s="128"/>
    </row>
    <row r="273" spans="1:6">
      <c r="A273" s="22" t="s">
        <v>589</v>
      </c>
      <c r="B273" s="21" t="s">
        <v>114</v>
      </c>
      <c r="C273" s="126" t="s">
        <v>9</v>
      </c>
      <c r="D273" s="134">
        <v>31</v>
      </c>
      <c r="E273" s="128"/>
      <c r="F273" s="128">
        <f>D273*E273</f>
        <v>0</v>
      </c>
    </row>
    <row r="274" spans="1:6">
      <c r="A274" s="22" t="s">
        <v>590</v>
      </c>
      <c r="B274" s="21" t="s">
        <v>115</v>
      </c>
      <c r="C274" s="126" t="s">
        <v>9</v>
      </c>
      <c r="D274" s="134">
        <v>32</v>
      </c>
      <c r="E274" s="128"/>
      <c r="F274" s="128">
        <f>D274*E274</f>
        <v>0</v>
      </c>
    </row>
    <row r="275" spans="1:6" ht="16.2">
      <c r="A275" s="22" t="s">
        <v>800</v>
      </c>
      <c r="B275" s="21" t="s">
        <v>116</v>
      </c>
      <c r="C275" s="126" t="s">
        <v>196</v>
      </c>
      <c r="D275" s="134">
        <v>51</v>
      </c>
      <c r="E275" s="128"/>
      <c r="F275" s="128">
        <f>D275*E275</f>
        <v>0</v>
      </c>
    </row>
    <row r="276" spans="1:6">
      <c r="A276" s="87" t="s">
        <v>440</v>
      </c>
      <c r="B276" s="25" t="s">
        <v>117</v>
      </c>
      <c r="C276" s="126"/>
      <c r="D276" s="134"/>
      <c r="E276" s="128"/>
      <c r="F276" s="128"/>
    </row>
    <row r="277" spans="1:6">
      <c r="A277" s="22" t="s">
        <v>591</v>
      </c>
      <c r="B277" s="27" t="s">
        <v>118</v>
      </c>
      <c r="C277" s="126"/>
      <c r="D277" s="134"/>
      <c r="E277" s="128"/>
      <c r="F277" s="128"/>
    </row>
    <row r="278" spans="1:6" ht="16.2">
      <c r="A278" s="22" t="s">
        <v>592</v>
      </c>
      <c r="B278" s="21" t="s">
        <v>119</v>
      </c>
      <c r="C278" s="126" t="s">
        <v>196</v>
      </c>
      <c r="D278" s="134">
        <v>5</v>
      </c>
      <c r="E278" s="128"/>
      <c r="F278" s="128">
        <f>D278*E278</f>
        <v>0</v>
      </c>
    </row>
    <row r="279" spans="1:6" ht="16.2">
      <c r="A279" s="22" t="s">
        <v>593</v>
      </c>
      <c r="B279" s="21" t="s">
        <v>120</v>
      </c>
      <c r="C279" s="126" t="s">
        <v>196</v>
      </c>
      <c r="D279" s="134">
        <v>16</v>
      </c>
      <c r="E279" s="128"/>
      <c r="F279" s="128">
        <f>D279*E279</f>
        <v>0</v>
      </c>
    </row>
    <row r="280" spans="1:6">
      <c r="A280" s="31"/>
      <c r="B280" s="271" t="s">
        <v>835</v>
      </c>
      <c r="C280" s="271"/>
      <c r="D280" s="271"/>
      <c r="E280" s="271"/>
      <c r="F280" s="140">
        <f>SUM(F268:F279)</f>
        <v>0</v>
      </c>
    </row>
    <row r="281" spans="1:6">
      <c r="A281" s="31"/>
      <c r="B281" s="242" t="s">
        <v>833</v>
      </c>
      <c r="C281" s="243"/>
      <c r="D281" s="243"/>
      <c r="E281" s="244"/>
      <c r="F281" s="140">
        <f>F280+F266</f>
        <v>0</v>
      </c>
    </row>
    <row r="282" spans="1:6">
      <c r="A282" s="84" t="s">
        <v>37</v>
      </c>
      <c r="B282" s="25" t="s">
        <v>379</v>
      </c>
      <c r="C282" s="22"/>
      <c r="D282" s="86"/>
      <c r="E282" s="6"/>
      <c r="F282" s="6"/>
    </row>
    <row r="283" spans="1:6">
      <c r="A283" s="26" t="s">
        <v>600</v>
      </c>
      <c r="B283" s="187" t="s">
        <v>91</v>
      </c>
      <c r="C283" s="126"/>
      <c r="D283" s="188"/>
      <c r="E283" s="177"/>
      <c r="F283" s="177"/>
    </row>
    <row r="284" spans="1:6" ht="28.8">
      <c r="A284" s="123" t="s">
        <v>601</v>
      </c>
      <c r="B284" s="189" t="s">
        <v>92</v>
      </c>
      <c r="C284" s="126"/>
      <c r="D284" s="188"/>
      <c r="E284" s="177"/>
      <c r="F284" s="177"/>
    </row>
    <row r="285" spans="1:6" ht="28.8">
      <c r="A285" s="123" t="s">
        <v>801</v>
      </c>
      <c r="B285" s="190" t="s">
        <v>93</v>
      </c>
      <c r="C285" s="126" t="s">
        <v>196</v>
      </c>
      <c r="D285" s="134">
        <v>52</v>
      </c>
      <c r="E285" s="128"/>
      <c r="F285" s="128">
        <f>D285*E285</f>
        <v>0</v>
      </c>
    </row>
    <row r="286" spans="1:6" ht="28.8">
      <c r="A286" s="71" t="s">
        <v>801</v>
      </c>
      <c r="B286" s="191" t="s">
        <v>94</v>
      </c>
      <c r="C286" s="100" t="s">
        <v>197</v>
      </c>
      <c r="D286" s="134">
        <v>25</v>
      </c>
      <c r="E286" s="128"/>
      <c r="F286" s="128">
        <f>D286*E286</f>
        <v>0</v>
      </c>
    </row>
    <row r="287" spans="1:6" ht="16.2">
      <c r="A287" s="123" t="s">
        <v>802</v>
      </c>
      <c r="B287" s="190" t="s">
        <v>95</v>
      </c>
      <c r="C287" s="126" t="s">
        <v>197</v>
      </c>
      <c r="D287" s="134">
        <v>1</v>
      </c>
      <c r="E287" s="128"/>
      <c r="F287" s="128">
        <f>D287*E287</f>
        <v>0</v>
      </c>
    </row>
    <row r="288" spans="1:6" ht="16.2">
      <c r="A288" s="123" t="s">
        <v>803</v>
      </c>
      <c r="B288" s="190" t="s">
        <v>96</v>
      </c>
      <c r="C288" s="126" t="s">
        <v>197</v>
      </c>
      <c r="D288" s="134">
        <v>9</v>
      </c>
      <c r="E288" s="128"/>
      <c r="F288" s="128">
        <f>D288*E288</f>
        <v>0</v>
      </c>
    </row>
    <row r="289" spans="1:6" ht="16.2">
      <c r="A289" s="123" t="s">
        <v>804</v>
      </c>
      <c r="B289" s="190" t="s">
        <v>97</v>
      </c>
      <c r="C289" s="126" t="s">
        <v>197</v>
      </c>
      <c r="D289" s="134">
        <f>D286-D288</f>
        <v>16</v>
      </c>
      <c r="E289" s="128"/>
      <c r="F289" s="128">
        <f>D289*E289</f>
        <v>0</v>
      </c>
    </row>
    <row r="290" spans="1:6">
      <c r="A290" s="122" t="s">
        <v>602</v>
      </c>
      <c r="B290" s="187" t="s">
        <v>98</v>
      </c>
      <c r="C290" s="126"/>
      <c r="D290" s="134"/>
      <c r="E290" s="128"/>
      <c r="F290" s="128"/>
    </row>
    <row r="291" spans="1:6" ht="28.8">
      <c r="A291" s="26" t="s">
        <v>603</v>
      </c>
      <c r="B291" s="190" t="s">
        <v>99</v>
      </c>
      <c r="C291" s="126" t="s">
        <v>196</v>
      </c>
      <c r="D291" s="134">
        <v>38</v>
      </c>
      <c r="E291" s="128"/>
      <c r="F291" s="128">
        <f>D291*E291</f>
        <v>0</v>
      </c>
    </row>
    <row r="292" spans="1:6" ht="16.2">
      <c r="A292" s="26" t="s">
        <v>805</v>
      </c>
      <c r="B292" s="190" t="s">
        <v>100</v>
      </c>
      <c r="C292" s="126" t="s">
        <v>196</v>
      </c>
      <c r="D292" s="134">
        <v>38</v>
      </c>
      <c r="E292" s="128"/>
      <c r="F292" s="128">
        <f>D292*E292</f>
        <v>0</v>
      </c>
    </row>
    <row r="293" spans="1:6">
      <c r="A293" s="192" t="s">
        <v>604</v>
      </c>
      <c r="B293" s="187" t="s">
        <v>101</v>
      </c>
      <c r="C293" s="126"/>
      <c r="D293" s="134"/>
      <c r="E293" s="128"/>
      <c r="F293" s="128"/>
    </row>
    <row r="294" spans="1:6">
      <c r="A294" s="123" t="s">
        <v>605</v>
      </c>
      <c r="B294" s="189" t="s">
        <v>102</v>
      </c>
      <c r="C294" s="126"/>
      <c r="D294" s="134"/>
      <c r="E294" s="128"/>
      <c r="F294" s="128"/>
    </row>
    <row r="295" spans="1:6" ht="16.2">
      <c r="A295" s="71" t="s">
        <v>606</v>
      </c>
      <c r="B295" s="191" t="s">
        <v>103</v>
      </c>
      <c r="C295" s="75" t="s">
        <v>196</v>
      </c>
      <c r="D295" s="134">
        <v>9</v>
      </c>
      <c r="E295" s="128"/>
      <c r="F295" s="128">
        <f>D295*E295</f>
        <v>0</v>
      </c>
    </row>
    <row r="296" spans="1:6" ht="16.2">
      <c r="A296" s="71" t="s">
        <v>806</v>
      </c>
      <c r="B296" s="191" t="s">
        <v>104</v>
      </c>
      <c r="C296" s="75" t="s">
        <v>196</v>
      </c>
      <c r="D296" s="134">
        <v>29</v>
      </c>
      <c r="E296" s="128"/>
      <c r="F296" s="128">
        <f>D296*E296</f>
        <v>0</v>
      </c>
    </row>
    <row r="297" spans="1:6" ht="28.8">
      <c r="A297" s="123" t="s">
        <v>807</v>
      </c>
      <c r="B297" s="193" t="s">
        <v>105</v>
      </c>
      <c r="C297" s="126"/>
      <c r="D297" s="134"/>
      <c r="E297" s="128"/>
      <c r="F297" s="128"/>
    </row>
    <row r="298" spans="1:6" ht="16.2">
      <c r="A298" s="123" t="s">
        <v>808</v>
      </c>
      <c r="B298" s="190" t="s">
        <v>106</v>
      </c>
      <c r="C298" s="126" t="s">
        <v>197</v>
      </c>
      <c r="D298" s="134">
        <v>1.5</v>
      </c>
      <c r="E298" s="128"/>
      <c r="F298" s="128">
        <f>D298*E298</f>
        <v>0</v>
      </c>
    </row>
    <row r="299" spans="1:6" ht="16.2">
      <c r="A299" s="126" t="s">
        <v>808</v>
      </c>
      <c r="B299" s="190" t="s">
        <v>380</v>
      </c>
      <c r="C299" s="126" t="s">
        <v>196</v>
      </c>
      <c r="D299" s="134">
        <v>5</v>
      </c>
      <c r="E299" s="128"/>
      <c r="F299" s="128">
        <f>D299*E299</f>
        <v>0</v>
      </c>
    </row>
    <row r="300" spans="1:6">
      <c r="A300" s="76"/>
      <c r="B300" s="268" t="s">
        <v>809</v>
      </c>
      <c r="C300" s="268"/>
      <c r="D300" s="268"/>
      <c r="E300" s="268"/>
      <c r="F300" s="194">
        <f>SUM(F285:F299)</f>
        <v>0</v>
      </c>
    </row>
    <row r="301" spans="1:6" ht="28.8">
      <c r="A301" s="129" t="s">
        <v>607</v>
      </c>
      <c r="B301" s="193" t="s">
        <v>105</v>
      </c>
      <c r="C301" s="129"/>
      <c r="D301" s="169"/>
      <c r="E301" s="195"/>
      <c r="F301" s="195"/>
    </row>
    <row r="302" spans="1:6" ht="16.2">
      <c r="A302" s="126" t="s">
        <v>608</v>
      </c>
      <c r="B302" s="190" t="s">
        <v>381</v>
      </c>
      <c r="C302" s="126" t="s">
        <v>196</v>
      </c>
      <c r="D302" s="134">
        <v>25</v>
      </c>
      <c r="E302" s="128"/>
      <c r="F302" s="128">
        <f>D302*E302</f>
        <v>0</v>
      </c>
    </row>
    <row r="303" spans="1:6">
      <c r="A303" s="129" t="s">
        <v>610</v>
      </c>
      <c r="B303" s="187" t="s">
        <v>110</v>
      </c>
      <c r="C303" s="126"/>
      <c r="D303" s="134"/>
      <c r="E303" s="128"/>
      <c r="F303" s="128"/>
    </row>
    <row r="304" spans="1:6" ht="28.8">
      <c r="A304" s="126" t="s">
        <v>611</v>
      </c>
      <c r="B304" s="190" t="s">
        <v>111</v>
      </c>
      <c r="C304" s="126" t="s">
        <v>196</v>
      </c>
      <c r="D304" s="134">
        <v>38</v>
      </c>
      <c r="E304" s="128"/>
      <c r="F304" s="128">
        <f>D304*E304</f>
        <v>0</v>
      </c>
    </row>
    <row r="305" spans="1:6">
      <c r="A305" s="126" t="s">
        <v>810</v>
      </c>
      <c r="B305" s="190" t="s">
        <v>112</v>
      </c>
      <c r="C305" s="126" t="s">
        <v>85</v>
      </c>
      <c r="D305" s="134">
        <v>210</v>
      </c>
      <c r="E305" s="128"/>
      <c r="F305" s="128">
        <f>D305*E305</f>
        <v>0</v>
      </c>
    </row>
    <row r="306" spans="1:6">
      <c r="A306" s="129" t="s">
        <v>612</v>
      </c>
      <c r="B306" s="187" t="s">
        <v>113</v>
      </c>
      <c r="C306" s="126"/>
      <c r="D306" s="134"/>
      <c r="E306" s="128"/>
      <c r="F306" s="128"/>
    </row>
    <row r="307" spans="1:6">
      <c r="A307" s="126" t="s">
        <v>613</v>
      </c>
      <c r="B307" s="190" t="s">
        <v>114</v>
      </c>
      <c r="C307" s="126" t="s">
        <v>9</v>
      </c>
      <c r="D307" s="134">
        <v>29</v>
      </c>
      <c r="E307" s="128"/>
      <c r="F307" s="128">
        <f>D307*E307</f>
        <v>0</v>
      </c>
    </row>
    <row r="308" spans="1:6">
      <c r="A308" s="126" t="s">
        <v>614</v>
      </c>
      <c r="B308" s="190" t="s">
        <v>115</v>
      </c>
      <c r="C308" s="126" t="s">
        <v>9</v>
      </c>
      <c r="D308" s="134">
        <v>31</v>
      </c>
      <c r="E308" s="128"/>
      <c r="F308" s="128">
        <f>D308*E308</f>
        <v>0</v>
      </c>
    </row>
    <row r="309" spans="1:6" ht="16.2">
      <c r="A309" s="126" t="s">
        <v>615</v>
      </c>
      <c r="B309" s="190" t="s">
        <v>116</v>
      </c>
      <c r="C309" s="126" t="s">
        <v>196</v>
      </c>
      <c r="D309" s="134">
        <v>41</v>
      </c>
      <c r="E309" s="128"/>
      <c r="F309" s="128">
        <f>D309*E309</f>
        <v>0</v>
      </c>
    </row>
    <row r="310" spans="1:6">
      <c r="A310" s="129" t="s">
        <v>620</v>
      </c>
      <c r="B310" s="187" t="s">
        <v>335</v>
      </c>
      <c r="C310" s="126"/>
      <c r="D310" s="134"/>
      <c r="E310" s="128"/>
      <c r="F310" s="128"/>
    </row>
    <row r="311" spans="1:6" ht="16.2">
      <c r="A311" s="126" t="s">
        <v>621</v>
      </c>
      <c r="B311" s="190" t="s">
        <v>382</v>
      </c>
      <c r="C311" s="126" t="s">
        <v>196</v>
      </c>
      <c r="D311" s="134">
        <v>3</v>
      </c>
      <c r="E311" s="128"/>
      <c r="F311" s="128">
        <f>D311*E311</f>
        <v>0</v>
      </c>
    </row>
    <row r="312" spans="1:6">
      <c r="A312" s="129" t="s">
        <v>622</v>
      </c>
      <c r="B312" s="187" t="s">
        <v>117</v>
      </c>
      <c r="C312" s="126"/>
      <c r="D312" s="134"/>
      <c r="E312" s="128"/>
      <c r="F312" s="128"/>
    </row>
    <row r="313" spans="1:6">
      <c r="A313" s="126" t="s">
        <v>623</v>
      </c>
      <c r="B313" s="189" t="s">
        <v>118</v>
      </c>
      <c r="C313" s="126"/>
      <c r="D313" s="134"/>
      <c r="E313" s="128"/>
      <c r="F313" s="128"/>
    </row>
    <row r="314" spans="1:6" ht="16.2">
      <c r="A314" s="126" t="s">
        <v>624</v>
      </c>
      <c r="B314" s="190" t="s">
        <v>119</v>
      </c>
      <c r="C314" s="126" t="s">
        <v>196</v>
      </c>
      <c r="D314" s="134">
        <v>14</v>
      </c>
      <c r="E314" s="128"/>
      <c r="F314" s="128">
        <f>D314*E314</f>
        <v>0</v>
      </c>
    </row>
    <row r="315" spans="1:6">
      <c r="A315" s="129" t="s">
        <v>628</v>
      </c>
      <c r="B315" s="187" t="s">
        <v>383</v>
      </c>
      <c r="C315" s="126"/>
      <c r="D315" s="134"/>
      <c r="E315" s="128"/>
      <c r="F315" s="128"/>
    </row>
    <row r="316" spans="1:6" ht="28.8">
      <c r="A316" s="126" t="s">
        <v>629</v>
      </c>
      <c r="B316" s="189" t="s">
        <v>384</v>
      </c>
      <c r="C316" s="126"/>
      <c r="D316" s="134"/>
      <c r="E316" s="128"/>
      <c r="F316" s="128"/>
    </row>
    <row r="317" spans="1:6" ht="28.8">
      <c r="A317" s="126" t="s">
        <v>630</v>
      </c>
      <c r="B317" s="190" t="s">
        <v>385</v>
      </c>
      <c r="C317" s="126" t="s">
        <v>206</v>
      </c>
      <c r="D317" s="136">
        <v>4</v>
      </c>
      <c r="E317" s="128"/>
      <c r="F317" s="128">
        <f>D317*E317</f>
        <v>0</v>
      </c>
    </row>
    <row r="318" spans="1:6">
      <c r="A318" s="126" t="s">
        <v>631</v>
      </c>
      <c r="B318" s="190" t="s">
        <v>386</v>
      </c>
      <c r="C318" s="126" t="s">
        <v>206</v>
      </c>
      <c r="D318" s="136">
        <v>2</v>
      </c>
      <c r="E318" s="128"/>
      <c r="F318" s="128">
        <f>D318*E318</f>
        <v>0</v>
      </c>
    </row>
    <row r="319" spans="1:6">
      <c r="A319" s="126" t="s">
        <v>632</v>
      </c>
      <c r="B319" s="190" t="s">
        <v>387</v>
      </c>
      <c r="C319" s="126" t="s">
        <v>206</v>
      </c>
      <c r="D319" s="136">
        <v>1</v>
      </c>
      <c r="E319" s="128"/>
      <c r="F319" s="128">
        <f>D319*E319</f>
        <v>0</v>
      </c>
    </row>
    <row r="320" spans="1:6">
      <c r="A320" s="31"/>
      <c r="B320" s="271" t="s">
        <v>835</v>
      </c>
      <c r="C320" s="271"/>
      <c r="D320" s="271"/>
      <c r="E320" s="271"/>
      <c r="F320" s="124">
        <f>SUM(F302:F319)</f>
        <v>0</v>
      </c>
    </row>
    <row r="321" spans="1:6">
      <c r="A321" s="31"/>
      <c r="B321" s="269" t="s">
        <v>834</v>
      </c>
      <c r="C321" s="269"/>
      <c r="D321" s="269"/>
      <c r="E321" s="269"/>
      <c r="F321" s="124">
        <f>F320+F300</f>
        <v>0</v>
      </c>
    </row>
    <row r="322" spans="1:6">
      <c r="A322" s="160"/>
      <c r="B322" s="263" t="s">
        <v>840</v>
      </c>
      <c r="C322" s="263"/>
      <c r="D322" s="263"/>
      <c r="E322" s="263"/>
      <c r="F322" s="153">
        <f>F281+F321</f>
        <v>0</v>
      </c>
    </row>
    <row r="323" spans="1:6" ht="14.4" customHeight="1">
      <c r="A323" s="162"/>
      <c r="B323" s="254" t="s">
        <v>388</v>
      </c>
      <c r="C323" s="250"/>
      <c r="D323" s="250"/>
      <c r="E323" s="255"/>
      <c r="F323" s="162"/>
    </row>
    <row r="324" spans="1:6">
      <c r="A324" s="4"/>
      <c r="B324" s="256" t="s">
        <v>812</v>
      </c>
      <c r="C324" s="256"/>
      <c r="D324" s="256"/>
      <c r="E324" s="256"/>
      <c r="F324" s="88">
        <f>F12</f>
        <v>0</v>
      </c>
    </row>
    <row r="325" spans="1:6">
      <c r="A325" s="4"/>
      <c r="B325" s="257" t="s">
        <v>836</v>
      </c>
      <c r="C325" s="257"/>
      <c r="D325" s="257"/>
      <c r="E325" s="257"/>
      <c r="F325" s="88">
        <f>F31</f>
        <v>0</v>
      </c>
    </row>
    <row r="326" spans="1:6">
      <c r="A326" s="92"/>
      <c r="B326" s="257" t="s">
        <v>841</v>
      </c>
      <c r="C326" s="257"/>
      <c r="D326" s="257"/>
      <c r="E326" s="257"/>
      <c r="F326" s="88">
        <f>F85</f>
        <v>0</v>
      </c>
    </row>
    <row r="327" spans="1:6">
      <c r="A327" s="92"/>
      <c r="B327" s="257" t="s">
        <v>842</v>
      </c>
      <c r="C327" s="257"/>
      <c r="D327" s="257"/>
      <c r="E327" s="257"/>
      <c r="F327" s="88">
        <f>F142</f>
        <v>0</v>
      </c>
    </row>
    <row r="328" spans="1:6">
      <c r="A328" s="92"/>
      <c r="B328" s="257" t="s">
        <v>839</v>
      </c>
      <c r="C328" s="257"/>
      <c r="D328" s="257"/>
      <c r="E328" s="257"/>
      <c r="F328" s="88">
        <f>F246</f>
        <v>0</v>
      </c>
    </row>
    <row r="329" spans="1:6">
      <c r="A329" s="92"/>
      <c r="B329" s="257" t="s">
        <v>840</v>
      </c>
      <c r="C329" s="257"/>
      <c r="D329" s="257"/>
      <c r="E329" s="257"/>
      <c r="F329" s="88">
        <f>F322</f>
        <v>0</v>
      </c>
    </row>
    <row r="330" spans="1:6">
      <c r="A330" s="201" t="s">
        <v>843</v>
      </c>
      <c r="B330" s="202"/>
      <c r="C330" s="202"/>
      <c r="D330" s="202"/>
      <c r="E330" s="203"/>
      <c r="F330" s="148">
        <f>SUM(F324:F329)</f>
        <v>0</v>
      </c>
    </row>
    <row r="332" spans="1:6">
      <c r="A332" s="81" t="s">
        <v>844</v>
      </c>
    </row>
    <row r="334" spans="1:6">
      <c r="A334" s="81" t="s">
        <v>845</v>
      </c>
    </row>
    <row r="336" spans="1:6">
      <c r="A336" s="81" t="s">
        <v>846</v>
      </c>
    </row>
    <row r="338" spans="1:1">
      <c r="A338" s="81" t="s">
        <v>847</v>
      </c>
    </row>
  </sheetData>
  <mergeCells count="39">
    <mergeCell ref="B322:E322"/>
    <mergeCell ref="B246:E246"/>
    <mergeCell ref="B300:E300"/>
    <mergeCell ref="B321:E321"/>
    <mergeCell ref="A2:F2"/>
    <mergeCell ref="B31:E31"/>
    <mergeCell ref="B53:D53"/>
    <mergeCell ref="B50:C50"/>
    <mergeCell ref="B47:C47"/>
    <mergeCell ref="B192:E192"/>
    <mergeCell ref="B245:E245"/>
    <mergeCell ref="B280:E280"/>
    <mergeCell ref="B281:E281"/>
    <mergeCell ref="B320:E320"/>
    <mergeCell ref="B247:F247"/>
    <mergeCell ref="B266:E266"/>
    <mergeCell ref="A1:F1"/>
    <mergeCell ref="B13:F13"/>
    <mergeCell ref="B114:F114"/>
    <mergeCell ref="B115:F115"/>
    <mergeCell ref="B143:F143"/>
    <mergeCell ref="B32:F32"/>
    <mergeCell ref="B86:F86"/>
    <mergeCell ref="B5:F5"/>
    <mergeCell ref="B35:F35"/>
    <mergeCell ref="B85:E85"/>
    <mergeCell ref="B142:E142"/>
    <mergeCell ref="B141:E141"/>
    <mergeCell ref="B113:E113"/>
    <mergeCell ref="B12:E12"/>
    <mergeCell ref="A3:F3"/>
    <mergeCell ref="B323:E323"/>
    <mergeCell ref="B324:E324"/>
    <mergeCell ref="A330:E330"/>
    <mergeCell ref="B325:E325"/>
    <mergeCell ref="B326:E326"/>
    <mergeCell ref="B327:E327"/>
    <mergeCell ref="B328:E328"/>
    <mergeCell ref="B329:E329"/>
  </mergeCells>
  <pageMargins left="0.70866141732283472" right="0.70866141732283472" top="0.74803149606299213" bottom="0.74803149606299213" header="0.31496062992125984" footer="0.31496062992125984"/>
  <pageSetup scale="70" orientation="portrait" r:id="rId1"/>
  <rowBreaks count="1" manualBreakCount="1">
    <brk id="34"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Lot 1 of shallow wells_Ceelbur</vt:lpstr>
      <vt:lpstr>Lot 2 of of Sh.wells_Burhakaba</vt:lpstr>
      <vt:lpstr>Lot 3 of Borehole_Ceelbur</vt:lpstr>
      <vt:lpstr>Lot 4 of Borehole_Burhakaba</vt:lpstr>
      <vt:lpstr>'Lot 1 of shallow wells_Ceelbur'!Print_Area</vt:lpstr>
      <vt:lpstr>'Lot 2 of of Sh.wells_Burhakaba'!Print_Area</vt:lpstr>
      <vt:lpstr>'Lot 3 of Borehole_Ceelbur'!Print_Area</vt:lpstr>
      <vt:lpstr>'Lot 4 of Borehole_Burhakaba'!Print_Area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 Bule</dc:creator>
  <cp:lastModifiedBy>Abdirahman Derow</cp:lastModifiedBy>
  <cp:lastPrinted>2026-10-25T13:32:58Z</cp:lastPrinted>
  <dcterms:created xsi:type="dcterms:W3CDTF">2026-10-10T08:44:21Z</dcterms:created>
  <dcterms:modified xsi:type="dcterms:W3CDTF">2026-10-25T14:12:08Z</dcterms:modified>
</cp:coreProperties>
</file>